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New System Static Report\Clarins Reports\DISTRIBUTION REPORTS\"/>
    </mc:Choice>
  </mc:AlternateContent>
  <xr:revisionPtr revIDLastSave="0" documentId="8_{8FFC7883-4487-4D71-BF2A-243D9707862B}" xr6:coauthVersionLast="31" xr6:coauthVersionMax="31" xr10:uidLastSave="{00000000-0000-0000-0000-000000000000}"/>
  <workbookProtection workbookAlgorithmName="SHA-512" workbookHashValue="Mg6HBVmUA9vgB+BRXdEEo1eKpnMQGgBQqOv5qowZD6OhE3Rh2U92wc9/hbYp3X3jxUv8Kupo9rg1lJX0kmp+oA==" workbookSaltValue="xjPLTWwVEbI1Fh1gLhkoFA==" workbookSpinCount="100000" lockStructure="1"/>
  <bookViews>
    <workbookView xWindow="0" yWindow="0" windowWidth="28800" windowHeight="10800" tabRatio="730" xr2:uid="{00000000-000D-0000-FFFF-FFFF00000000}"/>
  </bookViews>
  <sheets>
    <sheet name="CONTROL" sheetId="80" r:id="rId1"/>
    <sheet name="CONTROL WORKINGS" sheetId="79" state="hidden" r:id="rId2"/>
    <sheet name="TRADE CLARINS 2018" sheetId="85" r:id="rId3"/>
    <sheet name="RETAIL 2018" sheetId="83" r:id="rId4"/>
    <sheet name="DATA TARGET" sheetId="84" state="hidden" r:id="rId5"/>
    <sheet name="DATA RETAIL 2018" sheetId="82" state="hidden" r:id="rId6"/>
    <sheet name="DATA RETAIL 2017" sheetId="73" state="hidden" r:id="rId7"/>
    <sheet name="DATA TRADE 2018" sheetId="87" state="hidden" r:id="rId8"/>
    <sheet name="DATA TRADE 2017" sheetId="86" state="hidden" r:id="rId9"/>
  </sheets>
  <definedNames>
    <definedName name="\M" localSheetId="5">#REF!</definedName>
    <definedName name="\M" localSheetId="3">#REF!</definedName>
    <definedName name="\M" localSheetId="2">#REF!</definedName>
    <definedName name="\M">#REF!</definedName>
    <definedName name="_0297" localSheetId="5">#REF!</definedName>
    <definedName name="_0297">#REF!</definedName>
    <definedName name="_1Excel_BuiltIn_Print_Area_6_1" localSheetId="5">#REF!</definedName>
    <definedName name="_1Excel_BuiltIn_Print_Area_6_1">#REF!</definedName>
    <definedName name="_xlnm._FilterDatabase" localSheetId="6" hidden="1">'DATA RETAIL 2017'!$M$1:$Y$6000</definedName>
    <definedName name="_xlnm._FilterDatabase" localSheetId="5" hidden="1">'DATA RETAIL 2018'!$M$1:$Y$6000</definedName>
    <definedName name="_xlnm._FilterDatabase" localSheetId="4" hidden="1">'DATA TARGET'!$A$1:$AC$97</definedName>
    <definedName name="_Key1" localSheetId="5" hidden="1">#REF!</definedName>
    <definedName name="_Key1" hidden="1">#REF!</definedName>
    <definedName name="_M" localSheetId="5">#REF!</definedName>
    <definedName name="_M">#REF!</definedName>
    <definedName name="_M_1" localSheetId="5">#REF!</definedName>
    <definedName name="_M_1">#REF!</definedName>
    <definedName name="_Order1" hidden="1">255</definedName>
    <definedName name="_Sort" localSheetId="5" hidden="1">#REF!</definedName>
    <definedName name="_Sort" hidden="1">#REF!</definedName>
    <definedName name="APRYTD" localSheetId="2">#REF!</definedName>
    <definedName name="APRYTD">#REF!</definedName>
    <definedName name="DATA" localSheetId="5">#REF!</definedName>
    <definedName name="DATA" localSheetId="3">#REF!</definedName>
    <definedName name="DATA" localSheetId="2">#REF!</definedName>
    <definedName name="DATA">#REF!</definedName>
    <definedName name="HOF_BY_AM" localSheetId="5">#REF!</definedName>
    <definedName name="HOF_BY_AM">#REF!</definedName>
    <definedName name="MENU" localSheetId="5">#REF!</definedName>
    <definedName name="MENU" localSheetId="3">#REF!</definedName>
    <definedName name="MENU" localSheetId="2">#REF!</definedName>
    <definedName name="MENU">#REF!</definedName>
    <definedName name="N" localSheetId="5" hidden="1">#REF!</definedName>
    <definedName name="N" hidden="1">#REF!</definedName>
    <definedName name="NEW" localSheetId="2">#REF!</definedName>
    <definedName name="NEW">#REF!</definedName>
    <definedName name="_xlnm.Print_Area" localSheetId="3">'RETAIL 2018'!$B$1:$J$25</definedName>
    <definedName name="_xlnm.Print_Area" localSheetId="2">'TRADE CLARINS 2018'!$A$1:$P$25</definedName>
    <definedName name="REPDIST" localSheetId="5">#REF!</definedName>
    <definedName name="REPDIST" localSheetId="3">#REF!</definedName>
    <definedName name="REPDIST" localSheetId="2">#REF!</definedName>
    <definedName name="REPDIST">#REF!</definedName>
    <definedName name="REPORT" localSheetId="5">#REF!</definedName>
    <definedName name="REPORT" localSheetId="3">#REF!</definedName>
    <definedName name="REPORT" localSheetId="2">#REF!</definedName>
    <definedName name="REPORT">#REF!</definedName>
    <definedName name="REPPERF" localSheetId="5">#REF!</definedName>
    <definedName name="REPPERF" localSheetId="3">#REF!</definedName>
    <definedName name="REPPERF" localSheetId="2">#REF!</definedName>
    <definedName name="REPPERF">#REF!</definedName>
    <definedName name="TRADE" localSheetId="2">#REF!</definedName>
    <definedName name="TRADE">#REF!</definedName>
    <definedName name="TRADE_VS_TGT" localSheetId="2">#REF!</definedName>
    <definedName name="TRADE_VS_TGT">#REF!</definedName>
  </definedNames>
  <calcPr calcId="179017"/>
</workbook>
</file>

<file path=xl/calcChain.xml><?xml version="1.0" encoding="utf-8"?>
<calcChain xmlns="http://schemas.openxmlformats.org/spreadsheetml/2006/main">
  <c r="B6" i="79" l="1"/>
  <c r="A1057" i="86" l="1"/>
  <c r="A1056" i="86"/>
  <c r="A1055" i="86"/>
  <c r="A1054" i="86"/>
  <c r="A1053" i="86"/>
  <c r="A1052" i="86"/>
  <c r="A1051" i="86"/>
  <c r="A1050" i="86"/>
  <c r="A1049" i="86"/>
  <c r="A1048" i="86"/>
  <c r="A1047" i="86"/>
  <c r="A1046" i="86"/>
  <c r="A1045" i="86"/>
  <c r="A1044" i="86"/>
  <c r="A1043" i="86"/>
  <c r="A1042" i="86"/>
  <c r="A1041" i="86"/>
  <c r="A1040" i="86"/>
  <c r="A1039" i="86"/>
  <c r="A1038" i="86"/>
  <c r="A1037" i="86"/>
  <c r="A1036" i="86"/>
  <c r="A1035" i="86"/>
  <c r="A1034" i="86"/>
  <c r="A1033" i="86"/>
  <c r="A1032" i="86"/>
  <c r="A1031" i="86"/>
  <c r="A1030" i="86"/>
  <c r="A1029" i="86"/>
  <c r="A1028" i="86"/>
  <c r="A1027" i="86"/>
  <c r="A1026" i="86"/>
  <c r="A1025" i="86"/>
  <c r="A1024" i="86"/>
  <c r="A1023" i="86"/>
  <c r="A1022" i="86"/>
  <c r="A1021" i="86"/>
  <c r="A1020" i="86"/>
  <c r="A1019" i="86"/>
  <c r="A1018" i="86"/>
  <c r="A1017" i="86"/>
  <c r="A1016" i="86"/>
  <c r="A1015" i="86"/>
  <c r="A1014" i="86"/>
  <c r="A1013" i="86"/>
  <c r="A1012" i="86"/>
  <c r="A1011" i="86"/>
  <c r="A1010" i="86"/>
  <c r="A1009" i="86"/>
  <c r="A1008" i="86"/>
  <c r="A1007" i="86"/>
  <c r="A1006" i="86"/>
  <c r="A1005" i="86"/>
  <c r="A1004" i="86"/>
  <c r="A1003" i="86"/>
  <c r="A1002" i="86"/>
  <c r="A1001" i="86"/>
  <c r="A1000" i="86"/>
  <c r="A999" i="86"/>
  <c r="A998" i="86"/>
  <c r="A997" i="86"/>
  <c r="A996" i="86"/>
  <c r="A995" i="86"/>
  <c r="A994" i="86"/>
  <c r="A993" i="86"/>
  <c r="A992" i="86"/>
  <c r="A991" i="86"/>
  <c r="A990" i="86"/>
  <c r="A989" i="86"/>
  <c r="A988" i="86"/>
  <c r="A987" i="86"/>
  <c r="A986" i="86"/>
  <c r="A985" i="86"/>
  <c r="A984" i="86"/>
  <c r="A983" i="86"/>
  <c r="A982" i="86"/>
  <c r="A981" i="86"/>
  <c r="A980" i="86"/>
  <c r="A979" i="86"/>
  <c r="A978" i="86"/>
  <c r="A977" i="86"/>
  <c r="A976" i="86"/>
  <c r="A975" i="86"/>
  <c r="A974" i="86"/>
  <c r="A973" i="86"/>
  <c r="A972" i="86"/>
  <c r="A971" i="86"/>
  <c r="A970" i="86"/>
  <c r="A969" i="86"/>
  <c r="A968" i="86"/>
  <c r="A967" i="86"/>
  <c r="A966" i="86"/>
  <c r="A965" i="86"/>
  <c r="A964" i="86"/>
  <c r="A963" i="86"/>
  <c r="A962" i="86"/>
  <c r="A961" i="86"/>
  <c r="A960" i="86"/>
  <c r="A959" i="86"/>
  <c r="A958" i="86"/>
  <c r="A957" i="86"/>
  <c r="A956" i="86"/>
  <c r="A955" i="86"/>
  <c r="A954" i="86"/>
  <c r="A953" i="86"/>
  <c r="A952" i="86"/>
  <c r="A951" i="86"/>
  <c r="A950" i="86"/>
  <c r="A949" i="86"/>
  <c r="A948" i="86"/>
  <c r="A947" i="86"/>
  <c r="A946" i="86"/>
  <c r="A945" i="86"/>
  <c r="A944" i="86"/>
  <c r="A943" i="86"/>
  <c r="A942" i="86"/>
  <c r="A941" i="86"/>
  <c r="A940" i="86"/>
  <c r="A939" i="86"/>
  <c r="A938" i="86"/>
  <c r="A937" i="86"/>
  <c r="A936" i="86"/>
  <c r="A935" i="86"/>
  <c r="A934" i="86"/>
  <c r="A933" i="86"/>
  <c r="A932" i="86"/>
  <c r="A931" i="86"/>
  <c r="A930" i="86"/>
  <c r="A929" i="86"/>
  <c r="A928" i="86"/>
  <c r="A927" i="86"/>
  <c r="A926" i="86"/>
  <c r="A925" i="86"/>
  <c r="A924" i="86"/>
  <c r="A923" i="86"/>
  <c r="A922" i="86"/>
  <c r="A921" i="86"/>
  <c r="A920" i="86"/>
  <c r="A919" i="86"/>
  <c r="A918" i="86"/>
  <c r="A917" i="86"/>
  <c r="A916" i="86"/>
  <c r="A915" i="86"/>
  <c r="A914" i="86"/>
  <c r="A913" i="86"/>
  <c r="A912" i="86"/>
  <c r="A911" i="86"/>
  <c r="A910" i="86"/>
  <c r="A909" i="86"/>
  <c r="A908" i="86"/>
  <c r="A907" i="86"/>
  <c r="A906" i="86"/>
  <c r="A905" i="86"/>
  <c r="A904" i="86"/>
  <c r="A903" i="86"/>
  <c r="A902" i="86"/>
  <c r="A901" i="86"/>
  <c r="A900" i="86"/>
  <c r="A899" i="86"/>
  <c r="A898" i="86"/>
  <c r="A897" i="86"/>
  <c r="A896" i="86"/>
  <c r="A895" i="86"/>
  <c r="A894" i="86"/>
  <c r="A893" i="86"/>
  <c r="A892" i="86"/>
  <c r="A891" i="86"/>
  <c r="A890" i="86"/>
  <c r="A889" i="86"/>
  <c r="A888" i="86"/>
  <c r="A887" i="86"/>
  <c r="A886" i="86"/>
  <c r="A885" i="86"/>
  <c r="A884" i="86"/>
  <c r="A883" i="86"/>
  <c r="A882" i="86"/>
  <c r="A881" i="86"/>
  <c r="A880" i="86"/>
  <c r="A879" i="86"/>
  <c r="A878" i="86"/>
  <c r="A877" i="86"/>
  <c r="A876" i="86"/>
  <c r="A875" i="86"/>
  <c r="A874" i="86"/>
  <c r="A873" i="86"/>
  <c r="A872" i="86"/>
  <c r="A871" i="86"/>
  <c r="A870" i="86"/>
  <c r="A869" i="86"/>
  <c r="A868" i="86"/>
  <c r="A867" i="86"/>
  <c r="A866" i="86"/>
  <c r="A865" i="86"/>
  <c r="A864" i="86"/>
  <c r="A863" i="86"/>
  <c r="A862" i="86"/>
  <c r="A861" i="86"/>
  <c r="A860" i="86"/>
  <c r="A859" i="86"/>
  <c r="A858" i="86"/>
  <c r="A857" i="86"/>
  <c r="A856" i="86"/>
  <c r="A855" i="86"/>
  <c r="A854" i="86"/>
  <c r="A853" i="86"/>
  <c r="A852" i="86"/>
  <c r="A851" i="86"/>
  <c r="A850" i="86"/>
  <c r="A849" i="86"/>
  <c r="A848" i="86"/>
  <c r="A847" i="86"/>
  <c r="A846" i="86"/>
  <c r="A845" i="86"/>
  <c r="A844" i="86"/>
  <c r="A843" i="86"/>
  <c r="A842" i="86"/>
  <c r="A841" i="86"/>
  <c r="A840" i="86"/>
  <c r="A839" i="86"/>
  <c r="A838" i="86"/>
  <c r="A837" i="86"/>
  <c r="A836" i="86"/>
  <c r="A835" i="86"/>
  <c r="A834" i="86"/>
  <c r="A833" i="86"/>
  <c r="A832" i="86"/>
  <c r="A831" i="86"/>
  <c r="A830" i="86"/>
  <c r="A829" i="86"/>
  <c r="A828" i="86"/>
  <c r="A827" i="86"/>
  <c r="A826" i="86"/>
  <c r="A825" i="86"/>
  <c r="A824" i="86"/>
  <c r="A823" i="86"/>
  <c r="A822" i="86"/>
  <c r="A821" i="86"/>
  <c r="A820" i="86"/>
  <c r="A819" i="86"/>
  <c r="A818" i="86"/>
  <c r="A817" i="86"/>
  <c r="A816" i="86"/>
  <c r="A815" i="86"/>
  <c r="A814" i="86"/>
  <c r="A813" i="86"/>
  <c r="A812" i="86"/>
  <c r="A811" i="86"/>
  <c r="A810" i="86"/>
  <c r="A809" i="86"/>
  <c r="A808" i="86"/>
  <c r="A807" i="86"/>
  <c r="A806" i="86"/>
  <c r="A805" i="86"/>
  <c r="A804" i="86"/>
  <c r="A803" i="86"/>
  <c r="A802" i="86"/>
  <c r="A801" i="86"/>
  <c r="A800" i="86"/>
  <c r="A799" i="86"/>
  <c r="A798" i="86"/>
  <c r="A797" i="86"/>
  <c r="A796" i="86"/>
  <c r="A795" i="86"/>
  <c r="A794" i="86"/>
  <c r="A793" i="86"/>
  <c r="A792" i="86"/>
  <c r="A791" i="86"/>
  <c r="A790" i="86"/>
  <c r="A789" i="86"/>
  <c r="A788" i="86"/>
  <c r="A787" i="86"/>
  <c r="A786" i="86"/>
  <c r="A785" i="86"/>
  <c r="A784" i="86"/>
  <c r="A783" i="86"/>
  <c r="A782" i="86"/>
  <c r="A781" i="86"/>
  <c r="A780" i="86"/>
  <c r="A779" i="86"/>
  <c r="A778" i="86"/>
  <c r="A777" i="86"/>
  <c r="A776" i="86"/>
  <c r="A775" i="86"/>
  <c r="A774" i="86"/>
  <c r="A773" i="86"/>
  <c r="A772" i="86"/>
  <c r="A771" i="86"/>
  <c r="A770" i="86"/>
  <c r="A769" i="86"/>
  <c r="A768" i="86"/>
  <c r="A767" i="86"/>
  <c r="A766" i="86"/>
  <c r="A765" i="86"/>
  <c r="A764" i="86"/>
  <c r="A763" i="86"/>
  <c r="A762" i="86"/>
  <c r="A761" i="86"/>
  <c r="A760" i="86"/>
  <c r="A759" i="86"/>
  <c r="A758" i="86"/>
  <c r="A757" i="86"/>
  <c r="A756" i="86"/>
  <c r="A755" i="86"/>
  <c r="A754" i="86"/>
  <c r="A753" i="86"/>
  <c r="A752" i="86"/>
  <c r="A751" i="86"/>
  <c r="A750" i="86"/>
  <c r="A749" i="86"/>
  <c r="A748" i="86"/>
  <c r="A747" i="86"/>
  <c r="A746" i="86"/>
  <c r="A745" i="86"/>
  <c r="A744" i="86"/>
  <c r="A743" i="86"/>
  <c r="A742" i="86"/>
  <c r="A741" i="86"/>
  <c r="A740" i="86"/>
  <c r="A739" i="86"/>
  <c r="A738" i="86"/>
  <c r="A737" i="86"/>
  <c r="A736" i="86"/>
  <c r="A735" i="86"/>
  <c r="A734" i="86"/>
  <c r="A733" i="86"/>
  <c r="A732" i="86"/>
  <c r="A731" i="86"/>
  <c r="A730" i="86"/>
  <c r="A729" i="86"/>
  <c r="A728" i="86"/>
  <c r="A727" i="86"/>
  <c r="A726" i="86"/>
  <c r="A725" i="86"/>
  <c r="A724" i="86"/>
  <c r="A723" i="86"/>
  <c r="A722" i="86"/>
  <c r="A721" i="86"/>
  <c r="A720" i="86"/>
  <c r="A719" i="86"/>
  <c r="A718" i="86"/>
  <c r="A717" i="86"/>
  <c r="A716" i="86"/>
  <c r="A715" i="86"/>
  <c r="A714" i="86"/>
  <c r="A713" i="86"/>
  <c r="A712" i="86"/>
  <c r="A711" i="86"/>
  <c r="A710" i="86"/>
  <c r="A709" i="86"/>
  <c r="A708" i="86"/>
  <c r="A707" i="86"/>
  <c r="A706" i="86"/>
  <c r="A705" i="86"/>
  <c r="A704" i="86"/>
  <c r="A703" i="86"/>
  <c r="A702" i="86"/>
  <c r="A701" i="86"/>
  <c r="A700" i="86"/>
  <c r="A699" i="86"/>
  <c r="A698" i="86"/>
  <c r="A697" i="86"/>
  <c r="A696" i="86"/>
  <c r="A695" i="86"/>
  <c r="A694" i="86"/>
  <c r="A693" i="86"/>
  <c r="A692" i="86"/>
  <c r="A691" i="86"/>
  <c r="A690" i="86"/>
  <c r="A689" i="86"/>
  <c r="A688" i="86"/>
  <c r="A687" i="86"/>
  <c r="A686" i="86"/>
  <c r="A685" i="86"/>
  <c r="A684" i="86"/>
  <c r="A683" i="86"/>
  <c r="A682" i="86"/>
  <c r="A681" i="86"/>
  <c r="A680" i="86"/>
  <c r="A679" i="86"/>
  <c r="A678" i="86"/>
  <c r="A677" i="86"/>
  <c r="A676" i="86"/>
  <c r="A675" i="86"/>
  <c r="A674" i="86"/>
  <c r="A673" i="86"/>
  <c r="A672" i="86"/>
  <c r="A671" i="86"/>
  <c r="A670" i="86"/>
  <c r="A669" i="86"/>
  <c r="A668" i="86"/>
  <c r="A667" i="86"/>
  <c r="A666" i="86"/>
  <c r="A665" i="86"/>
  <c r="A664" i="86"/>
  <c r="A663" i="86"/>
  <c r="A662" i="86"/>
  <c r="A661" i="86"/>
  <c r="A660" i="86"/>
  <c r="A659" i="86"/>
  <c r="A658" i="86"/>
  <c r="A657" i="86"/>
  <c r="A656" i="86"/>
  <c r="A655" i="86"/>
  <c r="A654" i="86"/>
  <c r="A653" i="86"/>
  <c r="A652" i="86"/>
  <c r="A651" i="86"/>
  <c r="A650" i="86"/>
  <c r="A649" i="86"/>
  <c r="A648" i="86"/>
  <c r="A647" i="86"/>
  <c r="A646" i="86"/>
  <c r="A645" i="86"/>
  <c r="A644" i="86"/>
  <c r="A643" i="86"/>
  <c r="A642" i="86"/>
  <c r="A641" i="86"/>
  <c r="A640" i="86"/>
  <c r="A639" i="86"/>
  <c r="A638" i="86"/>
  <c r="A637" i="86"/>
  <c r="A636" i="86"/>
  <c r="A635" i="86"/>
  <c r="A634" i="86"/>
  <c r="A633" i="86"/>
  <c r="A632" i="86"/>
  <c r="A631" i="86"/>
  <c r="A630" i="86"/>
  <c r="A629" i="86"/>
  <c r="A628" i="86"/>
  <c r="A627" i="86"/>
  <c r="A626" i="86"/>
  <c r="A625" i="86"/>
  <c r="A624" i="86"/>
  <c r="A623" i="86"/>
  <c r="A622" i="86"/>
  <c r="A621" i="86"/>
  <c r="A620" i="86"/>
  <c r="A619" i="86"/>
  <c r="A618" i="86"/>
  <c r="A617" i="86"/>
  <c r="A616" i="86"/>
  <c r="A615" i="86"/>
  <c r="A614" i="86"/>
  <c r="A613" i="86"/>
  <c r="A612" i="86"/>
  <c r="A611" i="86"/>
  <c r="A610" i="86"/>
  <c r="A609" i="86"/>
  <c r="A608" i="86"/>
  <c r="A607" i="86"/>
  <c r="A606" i="86"/>
  <c r="A605" i="86"/>
  <c r="A604" i="86"/>
  <c r="A603" i="86"/>
  <c r="A602" i="86"/>
  <c r="A601" i="86"/>
  <c r="A600" i="86"/>
  <c r="A599" i="86"/>
  <c r="A598" i="86"/>
  <c r="A597" i="86"/>
  <c r="A596" i="86"/>
  <c r="A595" i="86"/>
  <c r="A594" i="86"/>
  <c r="A593" i="86"/>
  <c r="A592" i="86"/>
  <c r="A591" i="86"/>
  <c r="A590" i="86"/>
  <c r="A589" i="86"/>
  <c r="A588" i="86"/>
  <c r="A587" i="86"/>
  <c r="A586" i="86"/>
  <c r="A585" i="86"/>
  <c r="A584" i="86"/>
  <c r="A583" i="86"/>
  <c r="A582" i="86"/>
  <c r="A581" i="86"/>
  <c r="A580" i="86"/>
  <c r="A579" i="86"/>
  <c r="A578" i="86"/>
  <c r="A577" i="86"/>
  <c r="A576" i="86"/>
  <c r="A575" i="86"/>
  <c r="A574" i="86"/>
  <c r="A573" i="86"/>
  <c r="A572" i="86"/>
  <c r="A571" i="86"/>
  <c r="A570" i="86"/>
  <c r="A569" i="86"/>
  <c r="A568" i="86"/>
  <c r="A567" i="86"/>
  <c r="A566" i="86"/>
  <c r="A565" i="86"/>
  <c r="A564" i="86"/>
  <c r="A563" i="86"/>
  <c r="A562" i="86"/>
  <c r="A561" i="86"/>
  <c r="A560" i="86"/>
  <c r="A559" i="86"/>
  <c r="A558" i="86"/>
  <c r="A557" i="86"/>
  <c r="A556" i="86"/>
  <c r="A555" i="86"/>
  <c r="A554" i="86"/>
  <c r="A553" i="86"/>
  <c r="A552" i="86"/>
  <c r="A551" i="86"/>
  <c r="A550" i="86"/>
  <c r="A549" i="86"/>
  <c r="A548" i="86"/>
  <c r="A547" i="86"/>
  <c r="A546" i="86"/>
  <c r="A545" i="86"/>
  <c r="A544" i="86"/>
  <c r="A543" i="86"/>
  <c r="A542" i="86"/>
  <c r="A541" i="86"/>
  <c r="A540" i="86"/>
  <c r="A539" i="86"/>
  <c r="A538" i="86"/>
  <c r="A537" i="86"/>
  <c r="A536" i="86"/>
  <c r="A535" i="86"/>
  <c r="A534" i="86"/>
  <c r="A533" i="86"/>
  <c r="A532" i="86"/>
  <c r="A531" i="86"/>
  <c r="A530" i="86"/>
  <c r="A529" i="86"/>
  <c r="A528" i="86"/>
  <c r="A527" i="86"/>
  <c r="A526" i="86"/>
  <c r="A525" i="86"/>
  <c r="A524" i="86"/>
  <c r="A523" i="86"/>
  <c r="A522" i="86"/>
  <c r="A521" i="86"/>
  <c r="A520" i="86"/>
  <c r="A519" i="86"/>
  <c r="A518" i="86"/>
  <c r="A517" i="86"/>
  <c r="A516" i="86"/>
  <c r="A515" i="86"/>
  <c r="A514" i="86"/>
  <c r="A513" i="86"/>
  <c r="A512" i="86"/>
  <c r="A511" i="86"/>
  <c r="A510" i="86"/>
  <c r="A509" i="86"/>
  <c r="A508" i="86"/>
  <c r="A507" i="86"/>
  <c r="A506" i="86"/>
  <c r="A505" i="86"/>
  <c r="A504" i="86"/>
  <c r="A503" i="86"/>
  <c r="A502" i="86"/>
  <c r="A501" i="86"/>
  <c r="A500" i="86"/>
  <c r="A499" i="86"/>
  <c r="A498" i="86"/>
  <c r="A497" i="86"/>
  <c r="A496" i="86"/>
  <c r="A495" i="86"/>
  <c r="A494" i="86"/>
  <c r="A493" i="86"/>
  <c r="A492" i="86"/>
  <c r="A491" i="86"/>
  <c r="A490" i="86"/>
  <c r="A489" i="86"/>
  <c r="A488" i="86"/>
  <c r="A487" i="86"/>
  <c r="A486" i="86"/>
  <c r="A485" i="86"/>
  <c r="A484" i="86"/>
  <c r="A483" i="86"/>
  <c r="A482" i="86"/>
  <c r="A481" i="86"/>
  <c r="A480" i="86"/>
  <c r="A479" i="86"/>
  <c r="A478" i="86"/>
  <c r="A477" i="86"/>
  <c r="A476" i="86"/>
  <c r="A475" i="86"/>
  <c r="A474" i="86"/>
  <c r="A473" i="86"/>
  <c r="A472" i="86"/>
  <c r="A471" i="86"/>
  <c r="A470" i="86"/>
  <c r="A469" i="86"/>
  <c r="A468" i="86"/>
  <c r="A467" i="86"/>
  <c r="A466" i="86"/>
  <c r="A465" i="86"/>
  <c r="A464" i="86"/>
  <c r="A463" i="86"/>
  <c r="A462" i="86"/>
  <c r="A461" i="86"/>
  <c r="A460" i="86"/>
  <c r="A459" i="86"/>
  <c r="A458" i="86"/>
  <c r="A457" i="86"/>
  <c r="A456" i="86"/>
  <c r="A455" i="86"/>
  <c r="A454" i="86"/>
  <c r="A453" i="86"/>
  <c r="A452" i="86"/>
  <c r="A451" i="86"/>
  <c r="A450" i="86"/>
  <c r="A449" i="86"/>
  <c r="A448" i="86"/>
  <c r="A447" i="86"/>
  <c r="A446" i="86"/>
  <c r="A445" i="86"/>
  <c r="A444" i="86"/>
  <c r="A443" i="86"/>
  <c r="A442" i="86"/>
  <c r="A441" i="86"/>
  <c r="A440" i="86"/>
  <c r="A439" i="86"/>
  <c r="A438" i="86"/>
  <c r="A437" i="86"/>
  <c r="A436" i="86"/>
  <c r="A435" i="86"/>
  <c r="A434" i="86"/>
  <c r="A433" i="86"/>
  <c r="A432" i="86"/>
  <c r="A431" i="86"/>
  <c r="A430" i="86"/>
  <c r="A429" i="86"/>
  <c r="A428" i="86"/>
  <c r="A427" i="86"/>
  <c r="A426" i="86"/>
  <c r="A425" i="86"/>
  <c r="A424" i="86"/>
  <c r="A423" i="86"/>
  <c r="A422" i="86"/>
  <c r="A421" i="86"/>
  <c r="A420" i="86"/>
  <c r="A419" i="86"/>
  <c r="A418" i="86"/>
  <c r="A417" i="86"/>
  <c r="A416" i="86"/>
  <c r="A415" i="86"/>
  <c r="A414" i="86"/>
  <c r="A413" i="86"/>
  <c r="A412" i="86"/>
  <c r="A411" i="86"/>
  <c r="A410" i="86"/>
  <c r="A409" i="86"/>
  <c r="A408" i="86"/>
  <c r="A407" i="86"/>
  <c r="A406" i="86"/>
  <c r="A405" i="86"/>
  <c r="A404" i="86"/>
  <c r="A403" i="86"/>
  <c r="A402" i="86"/>
  <c r="A401" i="86"/>
  <c r="A400" i="86"/>
  <c r="A399" i="86"/>
  <c r="A398" i="86"/>
  <c r="A397" i="86"/>
  <c r="A396" i="86"/>
  <c r="A395" i="86"/>
  <c r="A394" i="86"/>
  <c r="A393" i="86"/>
  <c r="A392" i="86"/>
  <c r="A391" i="86"/>
  <c r="A390" i="86"/>
  <c r="A389" i="86"/>
  <c r="A388" i="86"/>
  <c r="A387" i="86"/>
  <c r="A386" i="86"/>
  <c r="A385" i="86"/>
  <c r="A384" i="86"/>
  <c r="A383" i="86"/>
  <c r="A382" i="86"/>
  <c r="A381" i="86"/>
  <c r="A380" i="86"/>
  <c r="A379" i="86"/>
  <c r="A378" i="86"/>
  <c r="A377" i="86"/>
  <c r="A376" i="86"/>
  <c r="A375" i="86"/>
  <c r="A374" i="86"/>
  <c r="A373" i="86"/>
  <c r="A372" i="86"/>
  <c r="A371" i="86"/>
  <c r="A370" i="86"/>
  <c r="A369" i="86"/>
  <c r="A368" i="86"/>
  <c r="A367" i="86"/>
  <c r="A366" i="86"/>
  <c r="A365" i="86"/>
  <c r="A364" i="86"/>
  <c r="A363" i="86"/>
  <c r="A362" i="86"/>
  <c r="A361" i="86"/>
  <c r="A360" i="86"/>
  <c r="A359" i="86"/>
  <c r="A358" i="86"/>
  <c r="A357" i="86"/>
  <c r="A356" i="86"/>
  <c r="A355" i="86"/>
  <c r="A354" i="86"/>
  <c r="A353" i="86"/>
  <c r="A352" i="86"/>
  <c r="A351" i="86"/>
  <c r="A350" i="86"/>
  <c r="A349" i="86"/>
  <c r="A348" i="86"/>
  <c r="A347" i="86"/>
  <c r="A346" i="86"/>
  <c r="A345" i="86"/>
  <c r="A344" i="86"/>
  <c r="A343" i="86"/>
  <c r="A342" i="86"/>
  <c r="A341" i="86"/>
  <c r="A340" i="86"/>
  <c r="A339" i="86"/>
  <c r="A338" i="86"/>
  <c r="A337" i="86"/>
  <c r="A336" i="86"/>
  <c r="A335" i="86"/>
  <c r="A334" i="86"/>
  <c r="A333" i="86"/>
  <c r="A332" i="86"/>
  <c r="A331" i="86"/>
  <c r="A330" i="86"/>
  <c r="A329" i="86"/>
  <c r="A328" i="86"/>
  <c r="A327" i="86"/>
  <c r="A326" i="86"/>
  <c r="A325" i="86"/>
  <c r="A324" i="86"/>
  <c r="A323" i="86"/>
  <c r="A322" i="86"/>
  <c r="A321" i="86"/>
  <c r="A320" i="86"/>
  <c r="A319" i="86"/>
  <c r="A318" i="86"/>
  <c r="A317" i="86"/>
  <c r="A316" i="86"/>
  <c r="A315" i="86"/>
  <c r="A314" i="86"/>
  <c r="A313" i="86"/>
  <c r="A312" i="86"/>
  <c r="A311" i="86"/>
  <c r="A310" i="86"/>
  <c r="A309" i="86"/>
  <c r="A308" i="86"/>
  <c r="A307" i="86"/>
  <c r="A306" i="86"/>
  <c r="A305" i="86"/>
  <c r="A304" i="86"/>
  <c r="A303" i="86"/>
  <c r="A302" i="86"/>
  <c r="A301" i="86"/>
  <c r="A300" i="86"/>
  <c r="A299" i="86"/>
  <c r="A298" i="86"/>
  <c r="A297" i="86"/>
  <c r="A296" i="86"/>
  <c r="A295" i="86"/>
  <c r="A294" i="86"/>
  <c r="A293" i="86"/>
  <c r="A292" i="86"/>
  <c r="A291" i="86"/>
  <c r="A290" i="86"/>
  <c r="A289" i="86"/>
  <c r="A288" i="86"/>
  <c r="A287" i="86"/>
  <c r="A286" i="86"/>
  <c r="A285" i="86"/>
  <c r="A284" i="86"/>
  <c r="A283" i="86"/>
  <c r="A282" i="86"/>
  <c r="A281" i="86"/>
  <c r="A280" i="86"/>
  <c r="A279" i="86"/>
  <c r="A278" i="86"/>
  <c r="A277" i="86"/>
  <c r="A276" i="86"/>
  <c r="A275" i="86"/>
  <c r="A274" i="86"/>
  <c r="A273" i="86"/>
  <c r="A272" i="86"/>
  <c r="A271" i="86"/>
  <c r="A270" i="86"/>
  <c r="A269" i="86"/>
  <c r="A268" i="86"/>
  <c r="A267" i="86"/>
  <c r="A266" i="86"/>
  <c r="A265" i="86"/>
  <c r="A264" i="86"/>
  <c r="A263" i="86"/>
  <c r="A262" i="86"/>
  <c r="A261" i="86"/>
  <c r="A260" i="86"/>
  <c r="A259" i="86"/>
  <c r="A258" i="86"/>
  <c r="A257" i="86"/>
  <c r="A256" i="86"/>
  <c r="A255" i="86"/>
  <c r="A254" i="86"/>
  <c r="A253" i="86"/>
  <c r="A252" i="86"/>
  <c r="A251" i="86"/>
  <c r="A250" i="86"/>
  <c r="A249" i="86"/>
  <c r="A248" i="86"/>
  <c r="A247" i="86"/>
  <c r="A246" i="86"/>
  <c r="A245" i="86"/>
  <c r="A244" i="86"/>
  <c r="A243" i="86"/>
  <c r="A242" i="86"/>
  <c r="A241" i="86"/>
  <c r="A240" i="86"/>
  <c r="A239" i="86"/>
  <c r="A238" i="86"/>
  <c r="A237" i="86"/>
  <c r="A236" i="86"/>
  <c r="A235" i="86"/>
  <c r="A234" i="86"/>
  <c r="A233" i="86"/>
  <c r="A232" i="86"/>
  <c r="A231" i="86"/>
  <c r="A230" i="86"/>
  <c r="A229" i="86"/>
  <c r="A228" i="86"/>
  <c r="A227" i="86"/>
  <c r="A226" i="86"/>
  <c r="A225" i="86"/>
  <c r="A224" i="86"/>
  <c r="A223" i="86"/>
  <c r="A222" i="86"/>
  <c r="A221" i="86"/>
  <c r="A220" i="86"/>
  <c r="A219" i="86"/>
  <c r="A218" i="86"/>
  <c r="A217" i="86"/>
  <c r="A216" i="86"/>
  <c r="A215" i="86"/>
  <c r="A214" i="86"/>
  <c r="A213" i="86"/>
  <c r="A212" i="86"/>
  <c r="A211" i="86"/>
  <c r="A210" i="86"/>
  <c r="A209" i="86"/>
  <c r="A208" i="86"/>
  <c r="A207" i="86"/>
  <c r="A206" i="86"/>
  <c r="A205" i="86"/>
  <c r="A204" i="86"/>
  <c r="A203" i="86"/>
  <c r="A202" i="86"/>
  <c r="A201" i="86"/>
  <c r="A200" i="86"/>
  <c r="A199" i="86"/>
  <c r="A198" i="86"/>
  <c r="A197" i="86"/>
  <c r="A196" i="86"/>
  <c r="A195" i="86"/>
  <c r="A194" i="86"/>
  <c r="A193" i="86"/>
  <c r="A192" i="86"/>
  <c r="A191" i="86"/>
  <c r="A190" i="86"/>
  <c r="A189" i="86"/>
  <c r="A188" i="86"/>
  <c r="A187" i="86"/>
  <c r="A186" i="86"/>
  <c r="A185" i="86"/>
  <c r="A184" i="86"/>
  <c r="A183" i="86"/>
  <c r="A182" i="86"/>
  <c r="A181" i="86"/>
  <c r="A180" i="86"/>
  <c r="A179" i="86"/>
  <c r="A178" i="86"/>
  <c r="A177" i="86"/>
  <c r="A176" i="86"/>
  <c r="A175" i="86"/>
  <c r="A174" i="86"/>
  <c r="A173" i="86"/>
  <c r="A172" i="86"/>
  <c r="A171" i="86"/>
  <c r="A170" i="86"/>
  <c r="A169" i="86"/>
  <c r="A168" i="86"/>
  <c r="A167" i="86"/>
  <c r="A166" i="86"/>
  <c r="A165" i="86"/>
  <c r="A164" i="86"/>
  <c r="A163" i="86"/>
  <c r="A162" i="86"/>
  <c r="A161" i="86"/>
  <c r="A160" i="86"/>
  <c r="A159" i="86"/>
  <c r="A158" i="86"/>
  <c r="A157" i="86"/>
  <c r="A156" i="86"/>
  <c r="A155" i="86"/>
  <c r="A154" i="86"/>
  <c r="A153" i="86"/>
  <c r="A152" i="86"/>
  <c r="A151" i="86"/>
  <c r="A150" i="86"/>
  <c r="A149" i="86"/>
  <c r="A148" i="86"/>
  <c r="A147" i="86"/>
  <c r="A146" i="86"/>
  <c r="A145" i="86"/>
  <c r="A144" i="86"/>
  <c r="A143" i="86"/>
  <c r="A142" i="86"/>
  <c r="A141" i="86"/>
  <c r="A140" i="86"/>
  <c r="A139" i="86"/>
  <c r="A138" i="86"/>
  <c r="A137" i="86"/>
  <c r="A136" i="86"/>
  <c r="A135" i="86"/>
  <c r="A134" i="86"/>
  <c r="A133" i="86"/>
  <c r="A132" i="86"/>
  <c r="A131" i="86"/>
  <c r="A130" i="86"/>
  <c r="A129" i="86"/>
  <c r="A128" i="86"/>
  <c r="A127" i="86"/>
  <c r="A126" i="86"/>
  <c r="A125" i="86"/>
  <c r="A124" i="86"/>
  <c r="A123" i="86"/>
  <c r="A122" i="86"/>
  <c r="A121" i="86"/>
  <c r="A120" i="86"/>
  <c r="A119" i="86"/>
  <c r="A118" i="86"/>
  <c r="A117" i="86"/>
  <c r="A116" i="86"/>
  <c r="A115" i="86"/>
  <c r="A114" i="86"/>
  <c r="A113" i="86"/>
  <c r="A112" i="86"/>
  <c r="A111" i="86"/>
  <c r="A110" i="86"/>
  <c r="A109" i="86"/>
  <c r="A108" i="86"/>
  <c r="A107" i="86"/>
  <c r="A106" i="86"/>
  <c r="A105" i="86"/>
  <c r="A104" i="86"/>
  <c r="A103" i="86"/>
  <c r="A102" i="86"/>
  <c r="A101" i="86"/>
  <c r="A100" i="86"/>
  <c r="A99" i="86"/>
  <c r="A98" i="86"/>
  <c r="A97" i="86"/>
  <c r="A96" i="86"/>
  <c r="A95" i="86"/>
  <c r="A94" i="86"/>
  <c r="A93" i="86"/>
  <c r="A92" i="86"/>
  <c r="A91" i="86"/>
  <c r="A90" i="86"/>
  <c r="A89" i="86"/>
  <c r="A88" i="86"/>
  <c r="A87" i="86"/>
  <c r="A86" i="86"/>
  <c r="A85" i="86"/>
  <c r="A84" i="86"/>
  <c r="A83" i="86"/>
  <c r="A82" i="86"/>
  <c r="A81" i="86"/>
  <c r="A80" i="86"/>
  <c r="A79" i="86"/>
  <c r="A78" i="86"/>
  <c r="A77" i="86"/>
  <c r="A76" i="86"/>
  <c r="A75" i="86"/>
  <c r="A74" i="86"/>
  <c r="A73" i="86"/>
  <c r="A72" i="86"/>
  <c r="A71" i="86"/>
  <c r="A70" i="86"/>
  <c r="A69" i="86"/>
  <c r="A68" i="86"/>
  <c r="A67" i="86"/>
  <c r="A66" i="86"/>
  <c r="A65" i="86"/>
  <c r="A64" i="86"/>
  <c r="A63" i="86"/>
  <c r="A62" i="86"/>
  <c r="A61" i="86"/>
  <c r="A60" i="86"/>
  <c r="A59" i="86"/>
  <c r="A58" i="86"/>
  <c r="A57" i="86"/>
  <c r="A56" i="86"/>
  <c r="A55" i="86"/>
  <c r="A54" i="86"/>
  <c r="A53" i="86"/>
  <c r="A52" i="86"/>
  <c r="A51" i="86"/>
  <c r="A50" i="86"/>
  <c r="A49" i="86"/>
  <c r="A48" i="86"/>
  <c r="A47" i="86"/>
  <c r="A46" i="86"/>
  <c r="A45" i="86"/>
  <c r="A44" i="86"/>
  <c r="A43" i="86"/>
  <c r="A42" i="86"/>
  <c r="A41" i="86"/>
  <c r="A40" i="86"/>
  <c r="A39" i="86"/>
  <c r="A38" i="86"/>
  <c r="A37" i="86"/>
  <c r="A36" i="86"/>
  <c r="A35" i="86"/>
  <c r="A34" i="86"/>
  <c r="A33" i="86"/>
  <c r="A32" i="86"/>
  <c r="A31" i="86"/>
  <c r="A30" i="86"/>
  <c r="A29" i="86"/>
  <c r="A28" i="86"/>
  <c r="A27" i="86"/>
  <c r="A26" i="86"/>
  <c r="A25" i="86"/>
  <c r="A24" i="86"/>
  <c r="A23" i="86"/>
  <c r="A22" i="86"/>
  <c r="A21" i="86"/>
  <c r="A20" i="86"/>
  <c r="A19" i="86"/>
  <c r="A18" i="86"/>
  <c r="A17" i="86"/>
  <c r="A16" i="86"/>
  <c r="A15" i="86"/>
  <c r="A14" i="86"/>
  <c r="A13" i="86"/>
  <c r="A12" i="86"/>
  <c r="A11" i="86"/>
  <c r="A10" i="86"/>
  <c r="A9" i="86"/>
  <c r="A8" i="86"/>
  <c r="A7" i="86"/>
  <c r="A6" i="86"/>
  <c r="A5" i="86"/>
  <c r="A4" i="86"/>
  <c r="A3" i="86"/>
  <c r="A2" i="86"/>
  <c r="L97" i="73"/>
  <c r="K97" i="73"/>
  <c r="J97" i="73"/>
  <c r="I97" i="73"/>
  <c r="H97" i="73"/>
  <c r="G97" i="73"/>
  <c r="F97" i="73"/>
  <c r="E97" i="73"/>
  <c r="D97" i="73"/>
  <c r="C97" i="73"/>
  <c r="B97" i="73"/>
  <c r="A97" i="73"/>
  <c r="L96" i="73"/>
  <c r="K96" i="73"/>
  <c r="J96" i="73"/>
  <c r="I96" i="73"/>
  <c r="H96" i="73"/>
  <c r="G96" i="73"/>
  <c r="F96" i="73"/>
  <c r="E96" i="73"/>
  <c r="D96" i="73"/>
  <c r="C96" i="73"/>
  <c r="B96" i="73"/>
  <c r="A96" i="73"/>
  <c r="L95" i="73"/>
  <c r="K95" i="73"/>
  <c r="J95" i="73"/>
  <c r="I95" i="73"/>
  <c r="H95" i="73"/>
  <c r="G95" i="73"/>
  <c r="F95" i="73"/>
  <c r="E95" i="73"/>
  <c r="D95" i="73"/>
  <c r="C95" i="73"/>
  <c r="B95" i="73"/>
  <c r="A95" i="73"/>
  <c r="L94" i="73"/>
  <c r="K94" i="73"/>
  <c r="J94" i="73"/>
  <c r="I94" i="73"/>
  <c r="H94" i="73"/>
  <c r="G94" i="73"/>
  <c r="F94" i="73"/>
  <c r="E94" i="73"/>
  <c r="D94" i="73"/>
  <c r="C94" i="73"/>
  <c r="B94" i="73"/>
  <c r="A94" i="73"/>
  <c r="L93" i="73"/>
  <c r="K93" i="73"/>
  <c r="J93" i="73"/>
  <c r="I93" i="73"/>
  <c r="H93" i="73"/>
  <c r="G93" i="73"/>
  <c r="F93" i="73"/>
  <c r="E93" i="73"/>
  <c r="D93" i="73"/>
  <c r="C93" i="73"/>
  <c r="B93" i="73"/>
  <c r="A93" i="73"/>
  <c r="L92" i="73"/>
  <c r="K92" i="73"/>
  <c r="J92" i="73"/>
  <c r="I92" i="73"/>
  <c r="H92" i="73"/>
  <c r="G92" i="73"/>
  <c r="F92" i="73"/>
  <c r="E92" i="73"/>
  <c r="D92" i="73"/>
  <c r="C92" i="73"/>
  <c r="B92" i="73"/>
  <c r="A92" i="73"/>
  <c r="L91" i="73"/>
  <c r="K91" i="73"/>
  <c r="J91" i="73"/>
  <c r="I91" i="73"/>
  <c r="H91" i="73"/>
  <c r="G91" i="73"/>
  <c r="F91" i="73"/>
  <c r="E91" i="73"/>
  <c r="D91" i="73"/>
  <c r="C91" i="73"/>
  <c r="B91" i="73"/>
  <c r="A91" i="73"/>
  <c r="L90" i="73"/>
  <c r="K90" i="73"/>
  <c r="J90" i="73"/>
  <c r="I90" i="73"/>
  <c r="H90" i="73"/>
  <c r="G90" i="73"/>
  <c r="F90" i="73"/>
  <c r="E90" i="73"/>
  <c r="D90" i="73"/>
  <c r="C90" i="73"/>
  <c r="B90" i="73"/>
  <c r="A90" i="73"/>
  <c r="L89" i="73"/>
  <c r="K89" i="73"/>
  <c r="J89" i="73"/>
  <c r="I89" i="73"/>
  <c r="H89" i="73"/>
  <c r="G89" i="73"/>
  <c r="F89" i="73"/>
  <c r="E89" i="73"/>
  <c r="D89" i="73"/>
  <c r="C89" i="73"/>
  <c r="B89" i="73"/>
  <c r="A89" i="73"/>
  <c r="L88" i="73"/>
  <c r="K88" i="73"/>
  <c r="J88" i="73"/>
  <c r="I88" i="73"/>
  <c r="H88" i="73"/>
  <c r="G88" i="73"/>
  <c r="F88" i="73"/>
  <c r="E88" i="73"/>
  <c r="D88" i="73"/>
  <c r="C88" i="73"/>
  <c r="B88" i="73"/>
  <c r="A88" i="73"/>
  <c r="L87" i="73"/>
  <c r="K87" i="73"/>
  <c r="J87" i="73"/>
  <c r="I87" i="73"/>
  <c r="H87" i="73"/>
  <c r="G87" i="73"/>
  <c r="F87" i="73"/>
  <c r="E87" i="73"/>
  <c r="D87" i="73"/>
  <c r="C87" i="73"/>
  <c r="B87" i="73"/>
  <c r="A87" i="73"/>
  <c r="L86" i="73"/>
  <c r="K86" i="73"/>
  <c r="J86" i="73"/>
  <c r="I86" i="73"/>
  <c r="H86" i="73"/>
  <c r="G86" i="73"/>
  <c r="F86" i="73"/>
  <c r="E86" i="73"/>
  <c r="D86" i="73"/>
  <c r="C86" i="73"/>
  <c r="B86" i="73"/>
  <c r="A86" i="73"/>
  <c r="L85" i="73"/>
  <c r="K85" i="73"/>
  <c r="J85" i="73"/>
  <c r="I85" i="73"/>
  <c r="H85" i="73"/>
  <c r="G85" i="73"/>
  <c r="F85" i="73"/>
  <c r="E85" i="73"/>
  <c r="D85" i="73"/>
  <c r="C85" i="73"/>
  <c r="B85" i="73"/>
  <c r="A85" i="73"/>
  <c r="L84" i="73"/>
  <c r="K84" i="73"/>
  <c r="J84" i="73"/>
  <c r="I84" i="73"/>
  <c r="H84" i="73"/>
  <c r="G84" i="73"/>
  <c r="F84" i="73"/>
  <c r="E84" i="73"/>
  <c r="D84" i="73"/>
  <c r="C84" i="73"/>
  <c r="B84" i="73"/>
  <c r="A84" i="73"/>
  <c r="L83" i="73"/>
  <c r="K83" i="73"/>
  <c r="J83" i="73"/>
  <c r="I83" i="73"/>
  <c r="H83" i="73"/>
  <c r="G83" i="73"/>
  <c r="F83" i="73"/>
  <c r="E83" i="73"/>
  <c r="D83" i="73"/>
  <c r="C83" i="73"/>
  <c r="B83" i="73"/>
  <c r="A83" i="73"/>
  <c r="L82" i="73"/>
  <c r="K82" i="73"/>
  <c r="J82" i="73"/>
  <c r="I82" i="73"/>
  <c r="H82" i="73"/>
  <c r="G82" i="73"/>
  <c r="F82" i="73"/>
  <c r="E82" i="73"/>
  <c r="D82" i="73"/>
  <c r="C82" i="73"/>
  <c r="B82" i="73"/>
  <c r="A82" i="73"/>
  <c r="L81" i="73"/>
  <c r="K81" i="73"/>
  <c r="J81" i="73"/>
  <c r="I81" i="73"/>
  <c r="H81" i="73"/>
  <c r="G81" i="73"/>
  <c r="F81" i="73"/>
  <c r="E81" i="73"/>
  <c r="D81" i="73"/>
  <c r="C81" i="73"/>
  <c r="B81" i="73"/>
  <c r="A81" i="73"/>
  <c r="L80" i="73"/>
  <c r="K80" i="73"/>
  <c r="J80" i="73"/>
  <c r="I80" i="73"/>
  <c r="H80" i="73"/>
  <c r="G80" i="73"/>
  <c r="F80" i="73"/>
  <c r="E80" i="73"/>
  <c r="D80" i="73"/>
  <c r="C80" i="73"/>
  <c r="B80" i="73"/>
  <c r="A80" i="73"/>
  <c r="L79" i="73"/>
  <c r="K79" i="73"/>
  <c r="J79" i="73"/>
  <c r="I79" i="73"/>
  <c r="H79" i="73"/>
  <c r="G79" i="73"/>
  <c r="F79" i="73"/>
  <c r="E79" i="73"/>
  <c r="D79" i="73"/>
  <c r="C79" i="73"/>
  <c r="B79" i="73"/>
  <c r="A79" i="73"/>
  <c r="L78" i="73"/>
  <c r="K78" i="73"/>
  <c r="J78" i="73"/>
  <c r="I78" i="73"/>
  <c r="H78" i="73"/>
  <c r="G78" i="73"/>
  <c r="F78" i="73"/>
  <c r="E78" i="73"/>
  <c r="D78" i="73"/>
  <c r="C78" i="73"/>
  <c r="B78" i="73"/>
  <c r="A78" i="73"/>
  <c r="L77" i="73"/>
  <c r="K77" i="73"/>
  <c r="J77" i="73"/>
  <c r="I77" i="73"/>
  <c r="H77" i="73"/>
  <c r="G77" i="73"/>
  <c r="F77" i="73"/>
  <c r="E77" i="73"/>
  <c r="D77" i="73"/>
  <c r="C77" i="73"/>
  <c r="B77" i="73"/>
  <c r="A77" i="73"/>
  <c r="L76" i="73"/>
  <c r="K76" i="73"/>
  <c r="J76" i="73"/>
  <c r="I76" i="73"/>
  <c r="H76" i="73"/>
  <c r="G76" i="73"/>
  <c r="F76" i="73"/>
  <c r="E76" i="73"/>
  <c r="D76" i="73"/>
  <c r="C76" i="73"/>
  <c r="B76" i="73"/>
  <c r="A76" i="73"/>
  <c r="L75" i="73"/>
  <c r="K75" i="73"/>
  <c r="J75" i="73"/>
  <c r="I75" i="73"/>
  <c r="H75" i="73"/>
  <c r="G75" i="73"/>
  <c r="F75" i="73"/>
  <c r="E75" i="73"/>
  <c r="D75" i="73"/>
  <c r="C75" i="73"/>
  <c r="B75" i="73"/>
  <c r="A75" i="73"/>
  <c r="L74" i="73"/>
  <c r="K74" i="73"/>
  <c r="J74" i="73"/>
  <c r="I74" i="73"/>
  <c r="H74" i="73"/>
  <c r="G74" i="73"/>
  <c r="F74" i="73"/>
  <c r="E74" i="73"/>
  <c r="D74" i="73"/>
  <c r="C74" i="73"/>
  <c r="B74" i="73"/>
  <c r="A74" i="73"/>
  <c r="L73" i="73"/>
  <c r="K73" i="73"/>
  <c r="J73" i="73"/>
  <c r="I73" i="73"/>
  <c r="H73" i="73"/>
  <c r="G73" i="73"/>
  <c r="F73" i="73"/>
  <c r="E73" i="73"/>
  <c r="D73" i="73"/>
  <c r="C73" i="73"/>
  <c r="B73" i="73"/>
  <c r="A73" i="73"/>
  <c r="L72" i="73"/>
  <c r="K72" i="73"/>
  <c r="J72" i="73"/>
  <c r="I72" i="73"/>
  <c r="H72" i="73"/>
  <c r="G72" i="73"/>
  <c r="F72" i="73"/>
  <c r="E72" i="73"/>
  <c r="D72" i="73"/>
  <c r="C72" i="73"/>
  <c r="B72" i="73"/>
  <c r="A72" i="73"/>
  <c r="L71" i="73"/>
  <c r="K71" i="73"/>
  <c r="J71" i="73"/>
  <c r="I71" i="73"/>
  <c r="H71" i="73"/>
  <c r="G71" i="73"/>
  <c r="F71" i="73"/>
  <c r="E71" i="73"/>
  <c r="D71" i="73"/>
  <c r="C71" i="73"/>
  <c r="B71" i="73"/>
  <c r="A71" i="73"/>
  <c r="L70" i="73"/>
  <c r="K70" i="73"/>
  <c r="J70" i="73"/>
  <c r="I70" i="73"/>
  <c r="H70" i="73"/>
  <c r="G70" i="73"/>
  <c r="F70" i="73"/>
  <c r="E70" i="73"/>
  <c r="D70" i="73"/>
  <c r="C70" i="73"/>
  <c r="B70" i="73"/>
  <c r="A70" i="73"/>
  <c r="L69" i="73"/>
  <c r="K69" i="73"/>
  <c r="J69" i="73"/>
  <c r="I69" i="73"/>
  <c r="H69" i="73"/>
  <c r="G69" i="73"/>
  <c r="F69" i="73"/>
  <c r="E69" i="73"/>
  <c r="D69" i="73"/>
  <c r="C69" i="73"/>
  <c r="B69" i="73"/>
  <c r="A69" i="73"/>
  <c r="L68" i="73"/>
  <c r="K68" i="73"/>
  <c r="J68" i="73"/>
  <c r="I68" i="73"/>
  <c r="H68" i="73"/>
  <c r="G68" i="73"/>
  <c r="F68" i="73"/>
  <c r="E68" i="73"/>
  <c r="D68" i="73"/>
  <c r="C68" i="73"/>
  <c r="B68" i="73"/>
  <c r="A68" i="73"/>
  <c r="L67" i="73"/>
  <c r="K67" i="73"/>
  <c r="J67" i="73"/>
  <c r="I67" i="73"/>
  <c r="H67" i="73"/>
  <c r="G67" i="73"/>
  <c r="F67" i="73"/>
  <c r="E67" i="73"/>
  <c r="D67" i="73"/>
  <c r="C67" i="73"/>
  <c r="B67" i="73"/>
  <c r="A67" i="73"/>
  <c r="L66" i="73"/>
  <c r="K66" i="73"/>
  <c r="J66" i="73"/>
  <c r="I66" i="73"/>
  <c r="H66" i="73"/>
  <c r="G66" i="73"/>
  <c r="F66" i="73"/>
  <c r="E66" i="73"/>
  <c r="D66" i="73"/>
  <c r="C66" i="73"/>
  <c r="B66" i="73"/>
  <c r="A66" i="73"/>
  <c r="L65" i="73"/>
  <c r="K65" i="73"/>
  <c r="J65" i="73"/>
  <c r="I65" i="73"/>
  <c r="H65" i="73"/>
  <c r="G65" i="73"/>
  <c r="F65" i="73"/>
  <c r="E65" i="73"/>
  <c r="D65" i="73"/>
  <c r="C65" i="73"/>
  <c r="B65" i="73"/>
  <c r="A65" i="73"/>
  <c r="L64" i="73"/>
  <c r="K64" i="73"/>
  <c r="J64" i="73"/>
  <c r="I64" i="73"/>
  <c r="H64" i="73"/>
  <c r="G64" i="73"/>
  <c r="F64" i="73"/>
  <c r="E64" i="73"/>
  <c r="D64" i="73"/>
  <c r="C64" i="73"/>
  <c r="B64" i="73"/>
  <c r="A64" i="73"/>
  <c r="L63" i="73"/>
  <c r="K63" i="73"/>
  <c r="J63" i="73"/>
  <c r="I63" i="73"/>
  <c r="H63" i="73"/>
  <c r="G63" i="73"/>
  <c r="F63" i="73"/>
  <c r="E63" i="73"/>
  <c r="D63" i="73"/>
  <c r="C63" i="73"/>
  <c r="B63" i="73"/>
  <c r="A63" i="73"/>
  <c r="L62" i="73"/>
  <c r="K62" i="73"/>
  <c r="J62" i="73"/>
  <c r="I62" i="73"/>
  <c r="H62" i="73"/>
  <c r="G62" i="73"/>
  <c r="F62" i="73"/>
  <c r="E62" i="73"/>
  <c r="D62" i="73"/>
  <c r="C62" i="73"/>
  <c r="B62" i="73"/>
  <c r="A62" i="73"/>
  <c r="L61" i="73"/>
  <c r="K61" i="73"/>
  <c r="J61" i="73"/>
  <c r="I61" i="73"/>
  <c r="H61" i="73"/>
  <c r="G61" i="73"/>
  <c r="F61" i="73"/>
  <c r="E61" i="73"/>
  <c r="D61" i="73"/>
  <c r="C61" i="73"/>
  <c r="B61" i="73"/>
  <c r="A61" i="73"/>
  <c r="L60" i="73"/>
  <c r="K60" i="73"/>
  <c r="J60" i="73"/>
  <c r="I60" i="73"/>
  <c r="H60" i="73"/>
  <c r="G60" i="73"/>
  <c r="F60" i="73"/>
  <c r="E60" i="73"/>
  <c r="D60" i="73"/>
  <c r="C60" i="73"/>
  <c r="B60" i="73"/>
  <c r="A60" i="73"/>
  <c r="L59" i="73"/>
  <c r="K59" i="73"/>
  <c r="J59" i="73"/>
  <c r="I59" i="73"/>
  <c r="H59" i="73"/>
  <c r="G59" i="73"/>
  <c r="F59" i="73"/>
  <c r="E59" i="73"/>
  <c r="D59" i="73"/>
  <c r="C59" i="73"/>
  <c r="B59" i="73"/>
  <c r="A59" i="73"/>
  <c r="L58" i="73"/>
  <c r="K58" i="73"/>
  <c r="J58" i="73"/>
  <c r="I58" i="73"/>
  <c r="H58" i="73"/>
  <c r="G58" i="73"/>
  <c r="F58" i="73"/>
  <c r="E58" i="73"/>
  <c r="D58" i="73"/>
  <c r="C58" i="73"/>
  <c r="B58" i="73"/>
  <c r="A58" i="73"/>
  <c r="L57" i="73"/>
  <c r="K57" i="73"/>
  <c r="J57" i="73"/>
  <c r="I57" i="73"/>
  <c r="H57" i="73"/>
  <c r="G57" i="73"/>
  <c r="F57" i="73"/>
  <c r="E57" i="73"/>
  <c r="D57" i="73"/>
  <c r="C57" i="73"/>
  <c r="B57" i="73"/>
  <c r="A57" i="73"/>
  <c r="L56" i="73"/>
  <c r="K56" i="73"/>
  <c r="J56" i="73"/>
  <c r="I56" i="73"/>
  <c r="H56" i="73"/>
  <c r="G56" i="73"/>
  <c r="F56" i="73"/>
  <c r="E56" i="73"/>
  <c r="D56" i="73"/>
  <c r="C56" i="73"/>
  <c r="B56" i="73"/>
  <c r="A56" i="73"/>
  <c r="L55" i="73"/>
  <c r="K55" i="73"/>
  <c r="J55" i="73"/>
  <c r="I55" i="73"/>
  <c r="H55" i="73"/>
  <c r="G55" i="73"/>
  <c r="F55" i="73"/>
  <c r="E55" i="73"/>
  <c r="D55" i="73"/>
  <c r="C55" i="73"/>
  <c r="B55" i="73"/>
  <c r="A55" i="73"/>
  <c r="L54" i="73"/>
  <c r="K54" i="73"/>
  <c r="J54" i="73"/>
  <c r="I54" i="73"/>
  <c r="H54" i="73"/>
  <c r="G54" i="73"/>
  <c r="F54" i="73"/>
  <c r="E54" i="73"/>
  <c r="D54" i="73"/>
  <c r="C54" i="73"/>
  <c r="B54" i="73"/>
  <c r="A54" i="73"/>
  <c r="L53" i="73"/>
  <c r="K53" i="73"/>
  <c r="J53" i="73"/>
  <c r="I53" i="73"/>
  <c r="H53" i="73"/>
  <c r="G53" i="73"/>
  <c r="F53" i="73"/>
  <c r="E53" i="73"/>
  <c r="D53" i="73"/>
  <c r="C53" i="73"/>
  <c r="B53" i="73"/>
  <c r="A53" i="73"/>
  <c r="L52" i="73"/>
  <c r="K52" i="73"/>
  <c r="J52" i="73"/>
  <c r="I52" i="73"/>
  <c r="H52" i="73"/>
  <c r="G52" i="73"/>
  <c r="F52" i="73"/>
  <c r="E52" i="73"/>
  <c r="D52" i="73"/>
  <c r="C52" i="73"/>
  <c r="B52" i="73"/>
  <c r="A52" i="73"/>
  <c r="L51" i="73"/>
  <c r="K51" i="73"/>
  <c r="J51" i="73"/>
  <c r="I51" i="73"/>
  <c r="H51" i="73"/>
  <c r="G51" i="73"/>
  <c r="F51" i="73"/>
  <c r="E51" i="73"/>
  <c r="D51" i="73"/>
  <c r="C51" i="73"/>
  <c r="B51" i="73"/>
  <c r="A51" i="73"/>
  <c r="L50" i="73"/>
  <c r="K50" i="73"/>
  <c r="J50" i="73"/>
  <c r="I50" i="73"/>
  <c r="H50" i="73"/>
  <c r="G50" i="73"/>
  <c r="F50" i="73"/>
  <c r="E50" i="73"/>
  <c r="D50" i="73"/>
  <c r="C50" i="73"/>
  <c r="B50" i="73"/>
  <c r="A50" i="73"/>
  <c r="L49" i="73"/>
  <c r="K49" i="73"/>
  <c r="J49" i="73"/>
  <c r="I49" i="73"/>
  <c r="H49" i="73"/>
  <c r="G49" i="73"/>
  <c r="F49" i="73"/>
  <c r="E49" i="73"/>
  <c r="D49" i="73"/>
  <c r="C49" i="73"/>
  <c r="B49" i="73"/>
  <c r="A49" i="73"/>
  <c r="L48" i="73"/>
  <c r="K48" i="73"/>
  <c r="J48" i="73"/>
  <c r="I48" i="73"/>
  <c r="H48" i="73"/>
  <c r="G48" i="73"/>
  <c r="F48" i="73"/>
  <c r="E48" i="73"/>
  <c r="D48" i="73"/>
  <c r="C48" i="73"/>
  <c r="B48" i="73"/>
  <c r="A48" i="73"/>
  <c r="L47" i="73"/>
  <c r="K47" i="73"/>
  <c r="J47" i="73"/>
  <c r="I47" i="73"/>
  <c r="H47" i="73"/>
  <c r="G47" i="73"/>
  <c r="F47" i="73"/>
  <c r="E47" i="73"/>
  <c r="D47" i="73"/>
  <c r="C47" i="73"/>
  <c r="B47" i="73"/>
  <c r="A47" i="73"/>
  <c r="L46" i="73"/>
  <c r="K46" i="73"/>
  <c r="J46" i="73"/>
  <c r="I46" i="73"/>
  <c r="H46" i="73"/>
  <c r="G46" i="73"/>
  <c r="F46" i="73"/>
  <c r="E46" i="73"/>
  <c r="D46" i="73"/>
  <c r="C46" i="73"/>
  <c r="B46" i="73"/>
  <c r="A46" i="73"/>
  <c r="L45" i="73"/>
  <c r="K45" i="73"/>
  <c r="J45" i="73"/>
  <c r="I45" i="73"/>
  <c r="H45" i="73"/>
  <c r="G45" i="73"/>
  <c r="F45" i="73"/>
  <c r="E45" i="73"/>
  <c r="D45" i="73"/>
  <c r="C45" i="73"/>
  <c r="B45" i="73"/>
  <c r="A45" i="73"/>
  <c r="L44" i="73"/>
  <c r="K44" i="73"/>
  <c r="J44" i="73"/>
  <c r="I44" i="73"/>
  <c r="H44" i="73"/>
  <c r="G44" i="73"/>
  <c r="F44" i="73"/>
  <c r="E44" i="73"/>
  <c r="D44" i="73"/>
  <c r="C44" i="73"/>
  <c r="B44" i="73"/>
  <c r="A44" i="73"/>
  <c r="L43" i="73"/>
  <c r="K43" i="73"/>
  <c r="J43" i="73"/>
  <c r="I43" i="73"/>
  <c r="H43" i="73"/>
  <c r="G43" i="73"/>
  <c r="F43" i="73"/>
  <c r="E43" i="73"/>
  <c r="D43" i="73"/>
  <c r="C43" i="73"/>
  <c r="B43" i="73"/>
  <c r="A43" i="73"/>
  <c r="L42" i="73"/>
  <c r="K42" i="73"/>
  <c r="J42" i="73"/>
  <c r="I42" i="73"/>
  <c r="H42" i="73"/>
  <c r="G42" i="73"/>
  <c r="F42" i="73"/>
  <c r="E42" i="73"/>
  <c r="D42" i="73"/>
  <c r="C42" i="73"/>
  <c r="B42" i="73"/>
  <c r="A42" i="73"/>
  <c r="L41" i="73"/>
  <c r="K41" i="73"/>
  <c r="J41" i="73"/>
  <c r="I41" i="73"/>
  <c r="H41" i="73"/>
  <c r="G41" i="73"/>
  <c r="F41" i="73"/>
  <c r="E41" i="73"/>
  <c r="D41" i="73"/>
  <c r="C41" i="73"/>
  <c r="B41" i="73"/>
  <c r="A41" i="73"/>
  <c r="L40" i="73"/>
  <c r="K40" i="73"/>
  <c r="J40" i="73"/>
  <c r="I40" i="73"/>
  <c r="H40" i="73"/>
  <c r="G40" i="73"/>
  <c r="F40" i="73"/>
  <c r="E40" i="73"/>
  <c r="D40" i="73"/>
  <c r="C40" i="73"/>
  <c r="B40" i="73"/>
  <c r="A40" i="73"/>
  <c r="L39" i="73"/>
  <c r="K39" i="73"/>
  <c r="J39" i="73"/>
  <c r="I39" i="73"/>
  <c r="H39" i="73"/>
  <c r="G39" i="73"/>
  <c r="F39" i="73"/>
  <c r="E39" i="73"/>
  <c r="D39" i="73"/>
  <c r="C39" i="73"/>
  <c r="B39" i="73"/>
  <c r="A39" i="73"/>
  <c r="L38" i="73"/>
  <c r="K38" i="73"/>
  <c r="J38" i="73"/>
  <c r="I38" i="73"/>
  <c r="H38" i="73"/>
  <c r="G38" i="73"/>
  <c r="F38" i="73"/>
  <c r="E38" i="73"/>
  <c r="D38" i="73"/>
  <c r="C38" i="73"/>
  <c r="B38" i="73"/>
  <c r="A38" i="73"/>
  <c r="L37" i="73"/>
  <c r="K37" i="73"/>
  <c r="J37" i="73"/>
  <c r="I37" i="73"/>
  <c r="H37" i="73"/>
  <c r="G37" i="73"/>
  <c r="F37" i="73"/>
  <c r="E37" i="73"/>
  <c r="D37" i="73"/>
  <c r="C37" i="73"/>
  <c r="B37" i="73"/>
  <c r="A37" i="73"/>
  <c r="L36" i="73"/>
  <c r="K36" i="73"/>
  <c r="J36" i="73"/>
  <c r="I36" i="73"/>
  <c r="H36" i="73"/>
  <c r="G36" i="73"/>
  <c r="F36" i="73"/>
  <c r="E36" i="73"/>
  <c r="D36" i="73"/>
  <c r="C36" i="73"/>
  <c r="B36" i="73"/>
  <c r="A36" i="73"/>
  <c r="L35" i="73"/>
  <c r="K35" i="73"/>
  <c r="J35" i="73"/>
  <c r="I35" i="73"/>
  <c r="H35" i="73"/>
  <c r="G35" i="73"/>
  <c r="F35" i="73"/>
  <c r="E35" i="73"/>
  <c r="D35" i="73"/>
  <c r="C35" i="73"/>
  <c r="B35" i="73"/>
  <c r="A35" i="73"/>
  <c r="L34" i="73"/>
  <c r="K34" i="73"/>
  <c r="J34" i="73"/>
  <c r="I34" i="73"/>
  <c r="H34" i="73"/>
  <c r="G34" i="73"/>
  <c r="F34" i="73"/>
  <c r="E34" i="73"/>
  <c r="D34" i="73"/>
  <c r="C34" i="73"/>
  <c r="B34" i="73"/>
  <c r="A34" i="73"/>
  <c r="L33" i="73"/>
  <c r="K33" i="73"/>
  <c r="J33" i="73"/>
  <c r="I33" i="73"/>
  <c r="H33" i="73"/>
  <c r="G33" i="73"/>
  <c r="F33" i="73"/>
  <c r="E33" i="73"/>
  <c r="D33" i="73"/>
  <c r="C33" i="73"/>
  <c r="B33" i="73"/>
  <c r="A33" i="73"/>
  <c r="L32" i="73"/>
  <c r="K32" i="73"/>
  <c r="J32" i="73"/>
  <c r="I32" i="73"/>
  <c r="H32" i="73"/>
  <c r="G32" i="73"/>
  <c r="F32" i="73"/>
  <c r="E32" i="73"/>
  <c r="D32" i="73"/>
  <c r="C32" i="73"/>
  <c r="B32" i="73"/>
  <c r="A32" i="73"/>
  <c r="L31" i="73"/>
  <c r="K31" i="73"/>
  <c r="J31" i="73"/>
  <c r="I31" i="73"/>
  <c r="H31" i="73"/>
  <c r="G31" i="73"/>
  <c r="F31" i="73"/>
  <c r="E31" i="73"/>
  <c r="D31" i="73"/>
  <c r="C31" i="73"/>
  <c r="B31" i="73"/>
  <c r="A31" i="73"/>
  <c r="L30" i="73"/>
  <c r="K30" i="73"/>
  <c r="J30" i="73"/>
  <c r="I30" i="73"/>
  <c r="H30" i="73"/>
  <c r="G30" i="73"/>
  <c r="F30" i="73"/>
  <c r="E30" i="73"/>
  <c r="D30" i="73"/>
  <c r="C30" i="73"/>
  <c r="B30" i="73"/>
  <c r="A30" i="73"/>
  <c r="L29" i="73"/>
  <c r="K29" i="73"/>
  <c r="J29" i="73"/>
  <c r="I29" i="73"/>
  <c r="H29" i="73"/>
  <c r="G29" i="73"/>
  <c r="F29" i="73"/>
  <c r="E29" i="73"/>
  <c r="D29" i="73"/>
  <c r="C29" i="73"/>
  <c r="B29" i="73"/>
  <c r="A29" i="73"/>
  <c r="L28" i="73"/>
  <c r="K28" i="73"/>
  <c r="J28" i="73"/>
  <c r="I28" i="73"/>
  <c r="H28" i="73"/>
  <c r="G28" i="73"/>
  <c r="F28" i="73"/>
  <c r="E28" i="73"/>
  <c r="D28" i="73"/>
  <c r="C28" i="73"/>
  <c r="B28" i="73"/>
  <c r="A28" i="73"/>
  <c r="L27" i="73"/>
  <c r="K27" i="73"/>
  <c r="J27" i="73"/>
  <c r="I27" i="73"/>
  <c r="H27" i="73"/>
  <c r="G27" i="73"/>
  <c r="F27" i="73"/>
  <c r="E27" i="73"/>
  <c r="D27" i="73"/>
  <c r="C27" i="73"/>
  <c r="B27" i="73"/>
  <c r="A27" i="73"/>
  <c r="L26" i="73"/>
  <c r="K26" i="73"/>
  <c r="J26" i="73"/>
  <c r="I26" i="73"/>
  <c r="H26" i="73"/>
  <c r="G26" i="73"/>
  <c r="F26" i="73"/>
  <c r="E26" i="73"/>
  <c r="D26" i="73"/>
  <c r="C26" i="73"/>
  <c r="B26" i="73"/>
  <c r="A26" i="73"/>
  <c r="L25" i="73"/>
  <c r="K25" i="73"/>
  <c r="J25" i="73"/>
  <c r="I25" i="73"/>
  <c r="H25" i="73"/>
  <c r="G25" i="73"/>
  <c r="F25" i="73"/>
  <c r="E25" i="73"/>
  <c r="D25" i="73"/>
  <c r="C25" i="73"/>
  <c r="B25" i="73"/>
  <c r="A25" i="73"/>
  <c r="L24" i="73"/>
  <c r="K24" i="73"/>
  <c r="J24" i="73"/>
  <c r="I24" i="73"/>
  <c r="H24" i="73"/>
  <c r="G24" i="73"/>
  <c r="F24" i="73"/>
  <c r="E24" i="73"/>
  <c r="D24" i="73"/>
  <c r="C24" i="73"/>
  <c r="B24" i="73"/>
  <c r="A24" i="73"/>
  <c r="L23" i="73"/>
  <c r="K23" i="73"/>
  <c r="J23" i="73"/>
  <c r="I23" i="73"/>
  <c r="H23" i="73"/>
  <c r="G23" i="73"/>
  <c r="F23" i="73"/>
  <c r="E23" i="73"/>
  <c r="D23" i="73"/>
  <c r="C23" i="73"/>
  <c r="B23" i="73"/>
  <c r="A23" i="73"/>
  <c r="L22" i="73"/>
  <c r="K22" i="73"/>
  <c r="J22" i="73"/>
  <c r="I22" i="73"/>
  <c r="H22" i="73"/>
  <c r="G22" i="73"/>
  <c r="F22" i="73"/>
  <c r="E22" i="73"/>
  <c r="D22" i="73"/>
  <c r="C22" i="73"/>
  <c r="B22" i="73"/>
  <c r="A22" i="73"/>
  <c r="L21" i="73"/>
  <c r="K21" i="73"/>
  <c r="J21" i="73"/>
  <c r="I21" i="73"/>
  <c r="H21" i="73"/>
  <c r="G21" i="73"/>
  <c r="F21" i="73"/>
  <c r="E21" i="73"/>
  <c r="D21" i="73"/>
  <c r="C21" i="73"/>
  <c r="B21" i="73"/>
  <c r="A21" i="73"/>
  <c r="L20" i="73"/>
  <c r="K20" i="73"/>
  <c r="J20" i="73"/>
  <c r="I20" i="73"/>
  <c r="H20" i="73"/>
  <c r="G20" i="73"/>
  <c r="F20" i="73"/>
  <c r="E20" i="73"/>
  <c r="D20" i="73"/>
  <c r="C20" i="73"/>
  <c r="B20" i="73"/>
  <c r="A20" i="73"/>
  <c r="L19" i="73"/>
  <c r="K19" i="73"/>
  <c r="J19" i="73"/>
  <c r="I19" i="73"/>
  <c r="H19" i="73"/>
  <c r="G19" i="73"/>
  <c r="F19" i="73"/>
  <c r="E19" i="73"/>
  <c r="D19" i="73"/>
  <c r="C19" i="73"/>
  <c r="B19" i="73"/>
  <c r="A19" i="73"/>
  <c r="L18" i="73"/>
  <c r="K18" i="73"/>
  <c r="J18" i="73"/>
  <c r="I18" i="73"/>
  <c r="H18" i="73"/>
  <c r="G18" i="73"/>
  <c r="F18" i="73"/>
  <c r="E18" i="73"/>
  <c r="D18" i="73"/>
  <c r="C18" i="73"/>
  <c r="B18" i="73"/>
  <c r="A18" i="73"/>
  <c r="L17" i="73"/>
  <c r="K17" i="73"/>
  <c r="J17" i="73"/>
  <c r="I17" i="73"/>
  <c r="H17" i="73"/>
  <c r="G17" i="73"/>
  <c r="F17" i="73"/>
  <c r="E17" i="73"/>
  <c r="D17" i="73"/>
  <c r="C17" i="73"/>
  <c r="B17" i="73"/>
  <c r="A17" i="73"/>
  <c r="L16" i="73"/>
  <c r="K16" i="73"/>
  <c r="J16" i="73"/>
  <c r="I16" i="73"/>
  <c r="H16" i="73"/>
  <c r="G16" i="73"/>
  <c r="F16" i="73"/>
  <c r="E16" i="73"/>
  <c r="D16" i="73"/>
  <c r="C16" i="73"/>
  <c r="B16" i="73"/>
  <c r="A16" i="73"/>
  <c r="L15" i="73"/>
  <c r="K15" i="73"/>
  <c r="J15" i="73"/>
  <c r="I15" i="73"/>
  <c r="H15" i="73"/>
  <c r="G15" i="73"/>
  <c r="F15" i="73"/>
  <c r="E15" i="73"/>
  <c r="D15" i="73"/>
  <c r="C15" i="73"/>
  <c r="B15" i="73"/>
  <c r="A15" i="73"/>
  <c r="L14" i="73"/>
  <c r="K14" i="73"/>
  <c r="J14" i="73"/>
  <c r="I14" i="73"/>
  <c r="H14" i="73"/>
  <c r="G14" i="73"/>
  <c r="F14" i="73"/>
  <c r="E14" i="73"/>
  <c r="D14" i="73"/>
  <c r="C14" i="73"/>
  <c r="B14" i="73"/>
  <c r="A14" i="73"/>
  <c r="L13" i="73"/>
  <c r="K13" i="73"/>
  <c r="J13" i="73"/>
  <c r="I13" i="73"/>
  <c r="H13" i="73"/>
  <c r="G13" i="73"/>
  <c r="F13" i="73"/>
  <c r="E13" i="73"/>
  <c r="D13" i="73"/>
  <c r="C13" i="73"/>
  <c r="B13" i="73"/>
  <c r="A13" i="73"/>
  <c r="L12" i="73"/>
  <c r="K12" i="73"/>
  <c r="J12" i="73"/>
  <c r="I12" i="73"/>
  <c r="H12" i="73"/>
  <c r="G12" i="73"/>
  <c r="F12" i="73"/>
  <c r="E12" i="73"/>
  <c r="D12" i="73"/>
  <c r="C12" i="73"/>
  <c r="B12" i="73"/>
  <c r="A12" i="73"/>
  <c r="L11" i="73"/>
  <c r="K11" i="73"/>
  <c r="J11" i="73"/>
  <c r="I11" i="73"/>
  <c r="H11" i="73"/>
  <c r="G11" i="73"/>
  <c r="F11" i="73"/>
  <c r="E11" i="73"/>
  <c r="D11" i="73"/>
  <c r="C11" i="73"/>
  <c r="B11" i="73"/>
  <c r="A11" i="73"/>
  <c r="L10" i="73"/>
  <c r="K10" i="73"/>
  <c r="J10" i="73"/>
  <c r="I10" i="73"/>
  <c r="H10" i="73"/>
  <c r="G10" i="73"/>
  <c r="F10" i="73"/>
  <c r="E10" i="73"/>
  <c r="D10" i="73"/>
  <c r="C10" i="73"/>
  <c r="B10" i="73"/>
  <c r="A10" i="73"/>
  <c r="L9" i="73"/>
  <c r="K9" i="73"/>
  <c r="J9" i="73"/>
  <c r="I9" i="73"/>
  <c r="H9" i="73"/>
  <c r="G9" i="73"/>
  <c r="F9" i="73"/>
  <c r="E9" i="73"/>
  <c r="D9" i="73"/>
  <c r="C9" i="73"/>
  <c r="B9" i="73"/>
  <c r="A9" i="73"/>
  <c r="L8" i="73"/>
  <c r="K8" i="73"/>
  <c r="J8" i="73"/>
  <c r="I8" i="73"/>
  <c r="H8" i="73"/>
  <c r="G8" i="73"/>
  <c r="F8" i="73"/>
  <c r="E8" i="73"/>
  <c r="D8" i="73"/>
  <c r="C8" i="73"/>
  <c r="B8" i="73"/>
  <c r="A8" i="73"/>
  <c r="L7" i="73"/>
  <c r="K7" i="73"/>
  <c r="J7" i="73"/>
  <c r="I7" i="73"/>
  <c r="H7" i="73"/>
  <c r="G7" i="73"/>
  <c r="F7" i="73"/>
  <c r="E7" i="73"/>
  <c r="D7" i="73"/>
  <c r="C7" i="73"/>
  <c r="B7" i="73"/>
  <c r="A7" i="73"/>
  <c r="L6" i="73"/>
  <c r="K6" i="73"/>
  <c r="J6" i="73"/>
  <c r="I6" i="73"/>
  <c r="H6" i="73"/>
  <c r="G6" i="73"/>
  <c r="F6" i="73"/>
  <c r="E6" i="73"/>
  <c r="D6" i="73"/>
  <c r="C6" i="73"/>
  <c r="B6" i="73"/>
  <c r="A6" i="73"/>
  <c r="L5" i="73"/>
  <c r="K5" i="73"/>
  <c r="J5" i="73"/>
  <c r="I5" i="73"/>
  <c r="H5" i="73"/>
  <c r="G5" i="73"/>
  <c r="F5" i="73"/>
  <c r="E5" i="73"/>
  <c r="D5" i="73"/>
  <c r="C5" i="73"/>
  <c r="B5" i="73"/>
  <c r="A5" i="73"/>
  <c r="L4" i="73"/>
  <c r="K4" i="73"/>
  <c r="J4" i="73"/>
  <c r="I4" i="73"/>
  <c r="H4" i="73"/>
  <c r="G4" i="73"/>
  <c r="F4" i="73"/>
  <c r="E4" i="73"/>
  <c r="D4" i="73"/>
  <c r="C4" i="73"/>
  <c r="B4" i="73"/>
  <c r="A4" i="73"/>
  <c r="L3" i="73"/>
  <c r="K3" i="73"/>
  <c r="J3" i="73"/>
  <c r="I3" i="73"/>
  <c r="H3" i="73"/>
  <c r="G3" i="73"/>
  <c r="F3" i="73"/>
  <c r="E3" i="73"/>
  <c r="D3" i="73"/>
  <c r="C3" i="73"/>
  <c r="B3" i="73"/>
  <c r="A3" i="73"/>
  <c r="L2" i="73"/>
  <c r="K2" i="73"/>
  <c r="J2" i="73"/>
  <c r="I2" i="73"/>
  <c r="H2" i="73"/>
  <c r="G2" i="73"/>
  <c r="F2" i="73"/>
  <c r="E2" i="73"/>
  <c r="D2" i="73"/>
  <c r="C2" i="73"/>
  <c r="B2" i="73"/>
  <c r="A2" i="73"/>
  <c r="A1046" i="87" l="1"/>
  <c r="A1047" i="87"/>
  <c r="A1048" i="87"/>
  <c r="A1049" i="87"/>
  <c r="A1050" i="87"/>
  <c r="A1051" i="87"/>
  <c r="A1052" i="87"/>
  <c r="A1053" i="87"/>
  <c r="A1054" i="87"/>
  <c r="A1055" i="87"/>
  <c r="A1056" i="87"/>
  <c r="A1057" i="87"/>
  <c r="AB91" i="84" l="1"/>
  <c r="AA91" i="84"/>
  <c r="Z91" i="84"/>
  <c r="Y91" i="84"/>
  <c r="X91" i="84"/>
  <c r="W91" i="84"/>
  <c r="V91" i="84"/>
  <c r="U91" i="84"/>
  <c r="T91" i="84"/>
  <c r="S91" i="84"/>
  <c r="R91" i="84"/>
  <c r="A3" i="87" l="1"/>
  <c r="A4" i="87"/>
  <c r="A5" i="87"/>
  <c r="A6" i="87"/>
  <c r="A7" i="87"/>
  <c r="A8" i="87"/>
  <c r="A9" i="87"/>
  <c r="A10" i="87"/>
  <c r="A11" i="87"/>
  <c r="A12" i="87"/>
  <c r="A13" i="87"/>
  <c r="A14" i="87"/>
  <c r="A15" i="87"/>
  <c r="A16" i="87"/>
  <c r="A17" i="87"/>
  <c r="A18" i="87"/>
  <c r="A19" i="87"/>
  <c r="A20" i="87"/>
  <c r="A21" i="87"/>
  <c r="A22" i="87"/>
  <c r="A23" i="87"/>
  <c r="A24" i="87"/>
  <c r="A25" i="87"/>
  <c r="A26" i="87"/>
  <c r="A27" i="87"/>
  <c r="A28" i="87"/>
  <c r="A29" i="87"/>
  <c r="A30" i="87"/>
  <c r="A31" i="87"/>
  <c r="A32" i="87"/>
  <c r="A33" i="87"/>
  <c r="A34" i="87"/>
  <c r="A35" i="87"/>
  <c r="A36" i="87"/>
  <c r="A37" i="87"/>
  <c r="A38" i="87"/>
  <c r="A39" i="87"/>
  <c r="A40" i="87"/>
  <c r="A41" i="87"/>
  <c r="A42" i="87"/>
  <c r="A43" i="87"/>
  <c r="A44" i="87"/>
  <c r="A45" i="87"/>
  <c r="A46" i="87"/>
  <c r="A47" i="87"/>
  <c r="A48" i="87"/>
  <c r="A49" i="87"/>
  <c r="A50" i="87"/>
  <c r="A51" i="87"/>
  <c r="A52" i="87"/>
  <c r="A53" i="87"/>
  <c r="A54" i="87"/>
  <c r="A55" i="87"/>
  <c r="A56" i="87"/>
  <c r="A57" i="87"/>
  <c r="A58" i="87"/>
  <c r="A59" i="87"/>
  <c r="A60" i="87"/>
  <c r="A61" i="87"/>
  <c r="A62" i="87"/>
  <c r="A63" i="87"/>
  <c r="A64" i="87"/>
  <c r="A65" i="87"/>
  <c r="A66" i="87"/>
  <c r="A67" i="87"/>
  <c r="A68" i="87"/>
  <c r="A69" i="87"/>
  <c r="A70" i="87"/>
  <c r="A71" i="87"/>
  <c r="A72" i="87"/>
  <c r="A73" i="87"/>
  <c r="A74" i="87"/>
  <c r="A75" i="87"/>
  <c r="A76" i="87"/>
  <c r="A77" i="87"/>
  <c r="A78" i="87"/>
  <c r="A79" i="87"/>
  <c r="A80" i="87"/>
  <c r="A81" i="87"/>
  <c r="A82" i="87"/>
  <c r="A83" i="87"/>
  <c r="A84" i="87"/>
  <c r="A85" i="87"/>
  <c r="A86" i="87"/>
  <c r="A87" i="87"/>
  <c r="A88" i="87"/>
  <c r="A89" i="87"/>
  <c r="A90" i="87"/>
  <c r="A91" i="87"/>
  <c r="A92" i="87"/>
  <c r="A93" i="87"/>
  <c r="A94" i="87"/>
  <c r="A95" i="87"/>
  <c r="A96" i="87"/>
  <c r="A97" i="87"/>
  <c r="A98" i="87"/>
  <c r="A99" i="87"/>
  <c r="A100" i="87"/>
  <c r="A101" i="87"/>
  <c r="A102" i="87"/>
  <c r="A103" i="87"/>
  <c r="A104" i="87"/>
  <c r="A105" i="87"/>
  <c r="A106" i="87"/>
  <c r="A107" i="87"/>
  <c r="A108" i="87"/>
  <c r="A109" i="87"/>
  <c r="A110" i="87"/>
  <c r="A111" i="87"/>
  <c r="A112" i="87"/>
  <c r="A113" i="87"/>
  <c r="A114" i="87"/>
  <c r="A115" i="87"/>
  <c r="A116" i="87"/>
  <c r="A117" i="87"/>
  <c r="A118" i="87"/>
  <c r="A119" i="87"/>
  <c r="A120" i="87"/>
  <c r="A121" i="87"/>
  <c r="A122" i="87"/>
  <c r="A123" i="87"/>
  <c r="A124" i="87"/>
  <c r="A125" i="87"/>
  <c r="A126" i="87"/>
  <c r="A127" i="87"/>
  <c r="A128" i="87"/>
  <c r="A129" i="87"/>
  <c r="A130" i="87"/>
  <c r="A131" i="87"/>
  <c r="A132" i="87"/>
  <c r="A133" i="87"/>
  <c r="A134" i="87"/>
  <c r="A135" i="87"/>
  <c r="A136" i="87"/>
  <c r="A137" i="87"/>
  <c r="A138" i="87"/>
  <c r="A139" i="87"/>
  <c r="A140" i="87"/>
  <c r="A141" i="87"/>
  <c r="A142" i="87"/>
  <c r="A143" i="87"/>
  <c r="A144" i="87"/>
  <c r="A145" i="87"/>
  <c r="A146" i="87"/>
  <c r="A147" i="87"/>
  <c r="A148" i="87"/>
  <c r="A149" i="87"/>
  <c r="A150" i="87"/>
  <c r="A151" i="87"/>
  <c r="A152" i="87"/>
  <c r="A153" i="87"/>
  <c r="A154" i="87"/>
  <c r="A155" i="87"/>
  <c r="A156" i="87"/>
  <c r="A157" i="87"/>
  <c r="A158" i="87"/>
  <c r="A159" i="87"/>
  <c r="A160" i="87"/>
  <c r="A161" i="87"/>
  <c r="A162" i="87"/>
  <c r="A163" i="87"/>
  <c r="A164" i="87"/>
  <c r="A165" i="87"/>
  <c r="A166" i="87"/>
  <c r="A167" i="87"/>
  <c r="A168" i="87"/>
  <c r="A169" i="87"/>
  <c r="A170" i="87"/>
  <c r="A171" i="87"/>
  <c r="A172" i="87"/>
  <c r="A173" i="87"/>
  <c r="A174" i="87"/>
  <c r="A175" i="87"/>
  <c r="A176" i="87"/>
  <c r="A177" i="87"/>
  <c r="A178" i="87"/>
  <c r="A179" i="87"/>
  <c r="A180" i="87"/>
  <c r="A181" i="87"/>
  <c r="A182" i="87"/>
  <c r="A183" i="87"/>
  <c r="A184" i="87"/>
  <c r="A185" i="87"/>
  <c r="A186" i="87"/>
  <c r="A187" i="87"/>
  <c r="A188" i="87"/>
  <c r="A189" i="87"/>
  <c r="A190" i="87"/>
  <c r="A191" i="87"/>
  <c r="A192" i="87"/>
  <c r="A193" i="87"/>
  <c r="A194" i="87"/>
  <c r="A195" i="87"/>
  <c r="A196" i="87"/>
  <c r="A197" i="87"/>
  <c r="A198" i="87"/>
  <c r="A199" i="87"/>
  <c r="A200" i="87"/>
  <c r="A201" i="87"/>
  <c r="A202" i="87"/>
  <c r="A203" i="87"/>
  <c r="A204" i="87"/>
  <c r="A205" i="87"/>
  <c r="A206" i="87"/>
  <c r="A207" i="87"/>
  <c r="A208" i="87"/>
  <c r="A209" i="87"/>
  <c r="A210" i="87"/>
  <c r="A211" i="87"/>
  <c r="A212" i="87"/>
  <c r="A213" i="87"/>
  <c r="A214" i="87"/>
  <c r="A215" i="87"/>
  <c r="A216" i="87"/>
  <c r="A217" i="87"/>
  <c r="A218" i="87"/>
  <c r="A219" i="87"/>
  <c r="A220" i="87"/>
  <c r="A221" i="87"/>
  <c r="A222" i="87"/>
  <c r="A223" i="87"/>
  <c r="A224" i="87"/>
  <c r="A225" i="87"/>
  <c r="A226" i="87"/>
  <c r="A227" i="87"/>
  <c r="A228" i="87"/>
  <c r="A229" i="87"/>
  <c r="A230" i="87"/>
  <c r="A231" i="87"/>
  <c r="A232" i="87"/>
  <c r="A233" i="87"/>
  <c r="A234" i="87"/>
  <c r="A235" i="87"/>
  <c r="A236" i="87"/>
  <c r="A237" i="87"/>
  <c r="A238" i="87"/>
  <c r="A239" i="87"/>
  <c r="A240" i="87"/>
  <c r="A241" i="87"/>
  <c r="A242" i="87"/>
  <c r="A243" i="87"/>
  <c r="A244" i="87"/>
  <c r="A245" i="87"/>
  <c r="A246" i="87"/>
  <c r="A247" i="87"/>
  <c r="A248" i="87"/>
  <c r="A249" i="87"/>
  <c r="A250" i="87"/>
  <c r="A251" i="87"/>
  <c r="A252" i="87"/>
  <c r="A253" i="87"/>
  <c r="A254" i="87"/>
  <c r="A255" i="87"/>
  <c r="A256" i="87"/>
  <c r="A257" i="87"/>
  <c r="A258" i="87"/>
  <c r="A259" i="87"/>
  <c r="A260" i="87"/>
  <c r="A261" i="87"/>
  <c r="A262" i="87"/>
  <c r="A263" i="87"/>
  <c r="A264" i="87"/>
  <c r="A265" i="87"/>
  <c r="A266" i="87"/>
  <c r="A267" i="87"/>
  <c r="A268" i="87"/>
  <c r="A269" i="87"/>
  <c r="A270" i="87"/>
  <c r="A271" i="87"/>
  <c r="A272" i="87"/>
  <c r="A273" i="87"/>
  <c r="A274" i="87"/>
  <c r="A275" i="87"/>
  <c r="A276" i="87"/>
  <c r="A277" i="87"/>
  <c r="A278" i="87"/>
  <c r="A279" i="87"/>
  <c r="A280" i="87"/>
  <c r="A281" i="87"/>
  <c r="A282" i="87"/>
  <c r="A283" i="87"/>
  <c r="A284" i="87"/>
  <c r="A285" i="87"/>
  <c r="A286" i="87"/>
  <c r="A287" i="87"/>
  <c r="A288" i="87"/>
  <c r="A289" i="87"/>
  <c r="A290" i="87"/>
  <c r="A291" i="87"/>
  <c r="A292" i="87"/>
  <c r="A293" i="87"/>
  <c r="A294" i="87"/>
  <c r="A295" i="87"/>
  <c r="A296" i="87"/>
  <c r="A297" i="87"/>
  <c r="A298" i="87"/>
  <c r="A299" i="87"/>
  <c r="A300" i="87"/>
  <c r="A301" i="87"/>
  <c r="A302" i="87"/>
  <c r="A303" i="87"/>
  <c r="A304" i="87"/>
  <c r="A305" i="87"/>
  <c r="A306" i="87"/>
  <c r="A307" i="87"/>
  <c r="A308" i="87"/>
  <c r="A309" i="87"/>
  <c r="A310" i="87"/>
  <c r="A311" i="87"/>
  <c r="A312" i="87"/>
  <c r="A313" i="87"/>
  <c r="A314" i="87"/>
  <c r="A315" i="87"/>
  <c r="A316" i="87"/>
  <c r="A317" i="87"/>
  <c r="A318" i="87"/>
  <c r="A319" i="87"/>
  <c r="A320" i="87"/>
  <c r="A321" i="87"/>
  <c r="A322" i="87"/>
  <c r="A323" i="87"/>
  <c r="A324" i="87"/>
  <c r="A325" i="87"/>
  <c r="A326" i="87"/>
  <c r="A327" i="87"/>
  <c r="A328" i="87"/>
  <c r="A329" i="87"/>
  <c r="A330" i="87"/>
  <c r="A331" i="87"/>
  <c r="A332" i="87"/>
  <c r="A333" i="87"/>
  <c r="A334" i="87"/>
  <c r="A335" i="87"/>
  <c r="A336" i="87"/>
  <c r="A337" i="87"/>
  <c r="A338" i="87"/>
  <c r="A339" i="87"/>
  <c r="A340" i="87"/>
  <c r="A341" i="87"/>
  <c r="A342" i="87"/>
  <c r="A343" i="87"/>
  <c r="A344" i="87"/>
  <c r="A345" i="87"/>
  <c r="A346" i="87"/>
  <c r="A347" i="87"/>
  <c r="A348" i="87"/>
  <c r="A349" i="87"/>
  <c r="A350" i="87"/>
  <c r="A351" i="87"/>
  <c r="A352" i="87"/>
  <c r="A353" i="87"/>
  <c r="A354" i="87"/>
  <c r="A355" i="87"/>
  <c r="A356" i="87"/>
  <c r="A357" i="87"/>
  <c r="A358" i="87"/>
  <c r="A359" i="87"/>
  <c r="A360" i="87"/>
  <c r="A361" i="87"/>
  <c r="A362" i="87"/>
  <c r="A363" i="87"/>
  <c r="A364" i="87"/>
  <c r="A365" i="87"/>
  <c r="A366" i="87"/>
  <c r="A367" i="87"/>
  <c r="A368" i="87"/>
  <c r="A369" i="87"/>
  <c r="A370" i="87"/>
  <c r="A371" i="87"/>
  <c r="A372" i="87"/>
  <c r="A373" i="87"/>
  <c r="A374" i="87"/>
  <c r="A375" i="87"/>
  <c r="A376" i="87"/>
  <c r="A377" i="87"/>
  <c r="A378" i="87"/>
  <c r="A379" i="87"/>
  <c r="A380" i="87"/>
  <c r="A381" i="87"/>
  <c r="A382" i="87"/>
  <c r="A383" i="87"/>
  <c r="A384" i="87"/>
  <c r="A385" i="87"/>
  <c r="A386" i="87"/>
  <c r="A387" i="87"/>
  <c r="A388" i="87"/>
  <c r="A389" i="87"/>
  <c r="A390" i="87"/>
  <c r="A391" i="87"/>
  <c r="A392" i="87"/>
  <c r="A393" i="87"/>
  <c r="A394" i="87"/>
  <c r="A395" i="87"/>
  <c r="A396" i="87"/>
  <c r="A397" i="87"/>
  <c r="A398" i="87"/>
  <c r="A399" i="87"/>
  <c r="A400" i="87"/>
  <c r="A401" i="87"/>
  <c r="A402" i="87"/>
  <c r="A403" i="87"/>
  <c r="A404" i="87"/>
  <c r="A405" i="87"/>
  <c r="A406" i="87"/>
  <c r="A407" i="87"/>
  <c r="A408" i="87"/>
  <c r="A409" i="87"/>
  <c r="A410" i="87"/>
  <c r="A411" i="87"/>
  <c r="A412" i="87"/>
  <c r="A413" i="87"/>
  <c r="A414" i="87"/>
  <c r="A415" i="87"/>
  <c r="A416" i="87"/>
  <c r="A417" i="87"/>
  <c r="A418" i="87"/>
  <c r="A419" i="87"/>
  <c r="A420" i="87"/>
  <c r="A421" i="87"/>
  <c r="A422" i="87"/>
  <c r="A423" i="87"/>
  <c r="A424" i="87"/>
  <c r="A425" i="87"/>
  <c r="A426" i="87"/>
  <c r="A427" i="87"/>
  <c r="A428" i="87"/>
  <c r="A429" i="87"/>
  <c r="A430" i="87"/>
  <c r="A431" i="87"/>
  <c r="A432" i="87"/>
  <c r="A433" i="87"/>
  <c r="A434" i="87"/>
  <c r="A435" i="87"/>
  <c r="A436" i="87"/>
  <c r="A437" i="87"/>
  <c r="A438" i="87"/>
  <c r="A439" i="87"/>
  <c r="A440" i="87"/>
  <c r="A441" i="87"/>
  <c r="A442" i="87"/>
  <c r="A443" i="87"/>
  <c r="A444" i="87"/>
  <c r="A445" i="87"/>
  <c r="A446" i="87"/>
  <c r="A447" i="87"/>
  <c r="A448" i="87"/>
  <c r="A449" i="87"/>
  <c r="A450" i="87"/>
  <c r="A451" i="87"/>
  <c r="A452" i="87"/>
  <c r="A453" i="87"/>
  <c r="A454" i="87"/>
  <c r="A455" i="87"/>
  <c r="A456" i="87"/>
  <c r="A457" i="87"/>
  <c r="A458" i="87"/>
  <c r="A459" i="87"/>
  <c r="A460" i="87"/>
  <c r="A461" i="87"/>
  <c r="A462" i="87"/>
  <c r="A463" i="87"/>
  <c r="A464" i="87"/>
  <c r="A465" i="87"/>
  <c r="A466" i="87"/>
  <c r="A467" i="87"/>
  <c r="A468" i="87"/>
  <c r="A469" i="87"/>
  <c r="A470" i="87"/>
  <c r="A471" i="87"/>
  <c r="A472" i="87"/>
  <c r="A473" i="87"/>
  <c r="A474" i="87"/>
  <c r="A475" i="87"/>
  <c r="A476" i="87"/>
  <c r="A477" i="87"/>
  <c r="A478" i="87"/>
  <c r="A479" i="87"/>
  <c r="A480" i="87"/>
  <c r="A481" i="87"/>
  <c r="A482" i="87"/>
  <c r="A483" i="87"/>
  <c r="A484" i="87"/>
  <c r="A485" i="87"/>
  <c r="A486" i="87"/>
  <c r="A487" i="87"/>
  <c r="A488" i="87"/>
  <c r="A489" i="87"/>
  <c r="A490" i="87"/>
  <c r="A491" i="87"/>
  <c r="A492" i="87"/>
  <c r="A493" i="87"/>
  <c r="A494" i="87"/>
  <c r="A495" i="87"/>
  <c r="A496" i="87"/>
  <c r="A497" i="87"/>
  <c r="A498" i="87"/>
  <c r="A499" i="87"/>
  <c r="A500" i="87"/>
  <c r="A501" i="87"/>
  <c r="A502" i="87"/>
  <c r="A503" i="87"/>
  <c r="A504" i="87"/>
  <c r="A505" i="87"/>
  <c r="A506" i="87"/>
  <c r="A507" i="87"/>
  <c r="A508" i="87"/>
  <c r="A509" i="87"/>
  <c r="A510" i="87"/>
  <c r="A511" i="87"/>
  <c r="A512" i="87"/>
  <c r="A513" i="87"/>
  <c r="A514" i="87"/>
  <c r="A515" i="87"/>
  <c r="A516" i="87"/>
  <c r="A517" i="87"/>
  <c r="A518" i="87"/>
  <c r="A519" i="87"/>
  <c r="A520" i="87"/>
  <c r="A521" i="87"/>
  <c r="A522" i="87"/>
  <c r="A523" i="87"/>
  <c r="A524" i="87"/>
  <c r="A525" i="87"/>
  <c r="A526" i="87"/>
  <c r="A527" i="87"/>
  <c r="A528" i="87"/>
  <c r="A529" i="87"/>
  <c r="A530" i="87"/>
  <c r="A531" i="87"/>
  <c r="A532" i="87"/>
  <c r="A533" i="87"/>
  <c r="A534" i="87"/>
  <c r="A535" i="87"/>
  <c r="A536" i="87"/>
  <c r="A537" i="87"/>
  <c r="A538" i="87"/>
  <c r="A539" i="87"/>
  <c r="A540" i="87"/>
  <c r="A541" i="87"/>
  <c r="A542" i="87"/>
  <c r="A543" i="87"/>
  <c r="A544" i="87"/>
  <c r="A545" i="87"/>
  <c r="A546" i="87"/>
  <c r="A547" i="87"/>
  <c r="A548" i="87"/>
  <c r="A549" i="87"/>
  <c r="A550" i="87"/>
  <c r="A551" i="87"/>
  <c r="A552" i="87"/>
  <c r="A553" i="87"/>
  <c r="A554" i="87"/>
  <c r="A555" i="87"/>
  <c r="A556" i="87"/>
  <c r="A557" i="87"/>
  <c r="A558" i="87"/>
  <c r="A559" i="87"/>
  <c r="A560" i="87"/>
  <c r="A561" i="87"/>
  <c r="A562" i="87"/>
  <c r="A563" i="87"/>
  <c r="A564" i="87"/>
  <c r="A565" i="87"/>
  <c r="A566" i="87"/>
  <c r="A567" i="87"/>
  <c r="A568" i="87"/>
  <c r="A569" i="87"/>
  <c r="A570" i="87"/>
  <c r="A571" i="87"/>
  <c r="A572" i="87"/>
  <c r="A573" i="87"/>
  <c r="A574" i="87"/>
  <c r="A575" i="87"/>
  <c r="A576" i="87"/>
  <c r="A577" i="87"/>
  <c r="A578" i="87"/>
  <c r="A579" i="87"/>
  <c r="A580" i="87"/>
  <c r="A581" i="87"/>
  <c r="A582" i="87"/>
  <c r="A583" i="87"/>
  <c r="A584" i="87"/>
  <c r="A585" i="87"/>
  <c r="A586" i="87"/>
  <c r="A587" i="87"/>
  <c r="A588" i="87"/>
  <c r="A589" i="87"/>
  <c r="A590" i="87"/>
  <c r="A591" i="87"/>
  <c r="A592" i="87"/>
  <c r="A593" i="87"/>
  <c r="A594" i="87"/>
  <c r="A595" i="87"/>
  <c r="A596" i="87"/>
  <c r="A597" i="87"/>
  <c r="A598" i="87"/>
  <c r="A599" i="87"/>
  <c r="A600" i="87"/>
  <c r="A601" i="87"/>
  <c r="A602" i="87"/>
  <c r="A603" i="87"/>
  <c r="A604" i="87"/>
  <c r="A605" i="87"/>
  <c r="A606" i="87"/>
  <c r="A607" i="87"/>
  <c r="A608" i="87"/>
  <c r="A609" i="87"/>
  <c r="A610" i="87"/>
  <c r="A611" i="87"/>
  <c r="A612" i="87"/>
  <c r="A613" i="87"/>
  <c r="A614" i="87"/>
  <c r="A615" i="87"/>
  <c r="A616" i="87"/>
  <c r="A617" i="87"/>
  <c r="A618" i="87"/>
  <c r="A619" i="87"/>
  <c r="A620" i="87"/>
  <c r="A621" i="87"/>
  <c r="A622" i="87"/>
  <c r="A623" i="87"/>
  <c r="A624" i="87"/>
  <c r="A625" i="87"/>
  <c r="A626" i="87"/>
  <c r="A627" i="87"/>
  <c r="A628" i="87"/>
  <c r="A629" i="87"/>
  <c r="A630" i="87"/>
  <c r="A631" i="87"/>
  <c r="A632" i="87"/>
  <c r="A633" i="87"/>
  <c r="A634" i="87"/>
  <c r="A635" i="87"/>
  <c r="A636" i="87"/>
  <c r="A637" i="87"/>
  <c r="A638" i="87"/>
  <c r="A639" i="87"/>
  <c r="A640" i="87"/>
  <c r="A641" i="87"/>
  <c r="A642" i="87"/>
  <c r="A643" i="87"/>
  <c r="A644" i="87"/>
  <c r="A645" i="87"/>
  <c r="A646" i="87"/>
  <c r="A647" i="87"/>
  <c r="A648" i="87"/>
  <c r="A649" i="87"/>
  <c r="A650" i="87"/>
  <c r="A651" i="87"/>
  <c r="A652" i="87"/>
  <c r="A653" i="87"/>
  <c r="A654" i="87"/>
  <c r="A655" i="87"/>
  <c r="A656" i="87"/>
  <c r="A657" i="87"/>
  <c r="A658" i="87"/>
  <c r="A659" i="87"/>
  <c r="A660" i="87"/>
  <c r="A661" i="87"/>
  <c r="A662" i="87"/>
  <c r="A663" i="87"/>
  <c r="A664" i="87"/>
  <c r="A665" i="87"/>
  <c r="A666" i="87"/>
  <c r="A667" i="87"/>
  <c r="A668" i="87"/>
  <c r="A669" i="87"/>
  <c r="A670" i="87"/>
  <c r="A671" i="87"/>
  <c r="A672" i="87"/>
  <c r="A673" i="87"/>
  <c r="A674" i="87"/>
  <c r="A675" i="87"/>
  <c r="A676" i="87"/>
  <c r="A677" i="87"/>
  <c r="A678" i="87"/>
  <c r="A679" i="87"/>
  <c r="A680" i="87"/>
  <c r="A681" i="87"/>
  <c r="A682" i="87"/>
  <c r="A683" i="87"/>
  <c r="A684" i="87"/>
  <c r="A685" i="87"/>
  <c r="A686" i="87"/>
  <c r="A687" i="87"/>
  <c r="A688" i="87"/>
  <c r="A689" i="87"/>
  <c r="A690" i="87"/>
  <c r="A691" i="87"/>
  <c r="A692" i="87"/>
  <c r="A693" i="87"/>
  <c r="A694" i="87"/>
  <c r="A695" i="87"/>
  <c r="A696" i="87"/>
  <c r="A697" i="87"/>
  <c r="A698" i="87"/>
  <c r="A699" i="87"/>
  <c r="A700" i="87"/>
  <c r="A701" i="87"/>
  <c r="A702" i="87"/>
  <c r="A703" i="87"/>
  <c r="A704" i="87"/>
  <c r="A705" i="87"/>
  <c r="A706" i="87"/>
  <c r="A707" i="87"/>
  <c r="A708" i="87"/>
  <c r="A709" i="87"/>
  <c r="A710" i="87"/>
  <c r="A711" i="87"/>
  <c r="A712" i="87"/>
  <c r="A713" i="87"/>
  <c r="A714" i="87"/>
  <c r="A715" i="87"/>
  <c r="A716" i="87"/>
  <c r="A717" i="87"/>
  <c r="A718" i="87"/>
  <c r="A719" i="87"/>
  <c r="A720" i="87"/>
  <c r="A721" i="87"/>
  <c r="A722" i="87"/>
  <c r="A723" i="87"/>
  <c r="A724" i="87"/>
  <c r="A725" i="87"/>
  <c r="A726" i="87"/>
  <c r="A727" i="87"/>
  <c r="A728" i="87"/>
  <c r="A729" i="87"/>
  <c r="A730" i="87"/>
  <c r="A731" i="87"/>
  <c r="A732" i="87"/>
  <c r="A733" i="87"/>
  <c r="A734" i="87"/>
  <c r="A735" i="87"/>
  <c r="A736" i="87"/>
  <c r="A737" i="87"/>
  <c r="A738" i="87"/>
  <c r="A739" i="87"/>
  <c r="A740" i="87"/>
  <c r="A741" i="87"/>
  <c r="A742" i="87"/>
  <c r="A743" i="87"/>
  <c r="A744" i="87"/>
  <c r="A745" i="87"/>
  <c r="A746" i="87"/>
  <c r="A747" i="87"/>
  <c r="A748" i="87"/>
  <c r="A749" i="87"/>
  <c r="A750" i="87"/>
  <c r="A751" i="87"/>
  <c r="A752" i="87"/>
  <c r="A753" i="87"/>
  <c r="A754" i="87"/>
  <c r="A755" i="87"/>
  <c r="A756" i="87"/>
  <c r="A757" i="87"/>
  <c r="A758" i="87"/>
  <c r="A759" i="87"/>
  <c r="A760" i="87"/>
  <c r="A761" i="87"/>
  <c r="A762" i="87"/>
  <c r="A763" i="87"/>
  <c r="A764" i="87"/>
  <c r="A765" i="87"/>
  <c r="A766" i="87"/>
  <c r="A767" i="87"/>
  <c r="A768" i="87"/>
  <c r="A769" i="87"/>
  <c r="A770" i="87"/>
  <c r="A771" i="87"/>
  <c r="A772" i="87"/>
  <c r="A773" i="87"/>
  <c r="A774" i="87"/>
  <c r="A775" i="87"/>
  <c r="A776" i="87"/>
  <c r="A777" i="87"/>
  <c r="A778" i="87"/>
  <c r="A779" i="87"/>
  <c r="A780" i="87"/>
  <c r="A781" i="87"/>
  <c r="A782" i="87"/>
  <c r="A783" i="87"/>
  <c r="A784" i="87"/>
  <c r="A785" i="87"/>
  <c r="A786" i="87"/>
  <c r="A787" i="87"/>
  <c r="A788" i="87"/>
  <c r="A789" i="87"/>
  <c r="A790" i="87"/>
  <c r="A791" i="87"/>
  <c r="A792" i="87"/>
  <c r="A793" i="87"/>
  <c r="A794" i="87"/>
  <c r="A795" i="87"/>
  <c r="A796" i="87"/>
  <c r="A797" i="87"/>
  <c r="A798" i="87"/>
  <c r="A799" i="87"/>
  <c r="A800" i="87"/>
  <c r="A801" i="87"/>
  <c r="A802" i="87"/>
  <c r="A803" i="87"/>
  <c r="A804" i="87"/>
  <c r="A805" i="87"/>
  <c r="A806" i="87"/>
  <c r="A807" i="87"/>
  <c r="A808" i="87"/>
  <c r="A809" i="87"/>
  <c r="A810" i="87"/>
  <c r="A811" i="87"/>
  <c r="A812" i="87"/>
  <c r="A813" i="87"/>
  <c r="A814" i="87"/>
  <c r="A815" i="87"/>
  <c r="A816" i="87"/>
  <c r="A817" i="87"/>
  <c r="A818" i="87"/>
  <c r="A819" i="87"/>
  <c r="A820" i="87"/>
  <c r="A821" i="87"/>
  <c r="A822" i="87"/>
  <c r="A823" i="87"/>
  <c r="A824" i="87"/>
  <c r="A825" i="87"/>
  <c r="A826" i="87"/>
  <c r="A827" i="87"/>
  <c r="A828" i="87"/>
  <c r="A829" i="87"/>
  <c r="A830" i="87"/>
  <c r="A831" i="87"/>
  <c r="A832" i="87"/>
  <c r="A833" i="87"/>
  <c r="A834" i="87"/>
  <c r="A835" i="87"/>
  <c r="A836" i="87"/>
  <c r="A837" i="87"/>
  <c r="A838" i="87"/>
  <c r="A839" i="87"/>
  <c r="A840" i="87"/>
  <c r="A841" i="87"/>
  <c r="A842" i="87"/>
  <c r="A843" i="87"/>
  <c r="A844" i="87"/>
  <c r="A845" i="87"/>
  <c r="A846" i="87"/>
  <c r="A847" i="87"/>
  <c r="A848" i="87"/>
  <c r="A849" i="87"/>
  <c r="A850" i="87"/>
  <c r="A851" i="87"/>
  <c r="A852" i="87"/>
  <c r="A853" i="87"/>
  <c r="A854" i="87"/>
  <c r="A855" i="87"/>
  <c r="A856" i="87"/>
  <c r="A857" i="87"/>
  <c r="A858" i="87"/>
  <c r="A859" i="87"/>
  <c r="A860" i="87"/>
  <c r="A861" i="87"/>
  <c r="A862" i="87"/>
  <c r="A863" i="87"/>
  <c r="A864" i="87"/>
  <c r="A865" i="87"/>
  <c r="A866" i="87"/>
  <c r="A867" i="87"/>
  <c r="A868" i="87"/>
  <c r="A869" i="87"/>
  <c r="A870" i="87"/>
  <c r="A871" i="87"/>
  <c r="A872" i="87"/>
  <c r="A873" i="87"/>
  <c r="A874" i="87"/>
  <c r="A875" i="87"/>
  <c r="A876" i="87"/>
  <c r="A877" i="87"/>
  <c r="A878" i="87"/>
  <c r="A879" i="87"/>
  <c r="A880" i="87"/>
  <c r="A881" i="87"/>
  <c r="A882" i="87"/>
  <c r="A883" i="87"/>
  <c r="A884" i="87"/>
  <c r="A885" i="87"/>
  <c r="A886" i="87"/>
  <c r="A887" i="87"/>
  <c r="A888" i="87"/>
  <c r="A889" i="87"/>
  <c r="A890" i="87"/>
  <c r="A891" i="87"/>
  <c r="A892" i="87"/>
  <c r="A893" i="87"/>
  <c r="A894" i="87"/>
  <c r="A895" i="87"/>
  <c r="A896" i="87"/>
  <c r="A897" i="87"/>
  <c r="A898" i="87"/>
  <c r="A899" i="87"/>
  <c r="A900" i="87"/>
  <c r="A901" i="87"/>
  <c r="A902" i="87"/>
  <c r="A903" i="87"/>
  <c r="A904" i="87"/>
  <c r="A905" i="87"/>
  <c r="A906" i="87"/>
  <c r="A907" i="87"/>
  <c r="A908" i="87"/>
  <c r="A909" i="87"/>
  <c r="A910" i="87"/>
  <c r="A911" i="87"/>
  <c r="A912" i="87"/>
  <c r="A913" i="87"/>
  <c r="A914" i="87"/>
  <c r="A915" i="87"/>
  <c r="A916" i="87"/>
  <c r="A917" i="87"/>
  <c r="A918" i="87"/>
  <c r="A919" i="87"/>
  <c r="A920" i="87"/>
  <c r="A921" i="87"/>
  <c r="A922" i="87"/>
  <c r="A923" i="87"/>
  <c r="A924" i="87"/>
  <c r="A925" i="87"/>
  <c r="A926" i="87"/>
  <c r="A927" i="87"/>
  <c r="A928" i="87"/>
  <c r="A929" i="87"/>
  <c r="A930" i="87"/>
  <c r="A931" i="87"/>
  <c r="A932" i="87"/>
  <c r="A933" i="87"/>
  <c r="A934" i="87"/>
  <c r="A935" i="87"/>
  <c r="A936" i="87"/>
  <c r="A937" i="87"/>
  <c r="A938" i="87"/>
  <c r="A939" i="87"/>
  <c r="A940" i="87"/>
  <c r="A941" i="87"/>
  <c r="A942" i="87"/>
  <c r="A943" i="87"/>
  <c r="A944" i="87"/>
  <c r="A945" i="87"/>
  <c r="A946" i="87"/>
  <c r="A947" i="87"/>
  <c r="A948" i="87"/>
  <c r="A949" i="87"/>
  <c r="A950" i="87"/>
  <c r="A951" i="87"/>
  <c r="A952" i="87"/>
  <c r="A953" i="87"/>
  <c r="A954" i="87"/>
  <c r="A955" i="87"/>
  <c r="A956" i="87"/>
  <c r="A957" i="87"/>
  <c r="A958" i="87"/>
  <c r="A959" i="87"/>
  <c r="A960" i="87"/>
  <c r="A961" i="87"/>
  <c r="A962" i="87"/>
  <c r="A963" i="87"/>
  <c r="A964" i="87"/>
  <c r="A965" i="87"/>
  <c r="A966" i="87"/>
  <c r="A967" i="87"/>
  <c r="A968" i="87"/>
  <c r="A969" i="87"/>
  <c r="A970" i="87"/>
  <c r="A971" i="87"/>
  <c r="A972" i="87"/>
  <c r="A973" i="87"/>
  <c r="A974" i="87"/>
  <c r="A975" i="87"/>
  <c r="A976" i="87"/>
  <c r="A977" i="87"/>
  <c r="A978" i="87"/>
  <c r="A979" i="87"/>
  <c r="A980" i="87"/>
  <c r="A981" i="87"/>
  <c r="A982" i="87"/>
  <c r="A983" i="87"/>
  <c r="A984" i="87"/>
  <c r="A985" i="87"/>
  <c r="A986" i="87"/>
  <c r="A987" i="87"/>
  <c r="A988" i="87"/>
  <c r="A989" i="87"/>
  <c r="A990" i="87"/>
  <c r="A991" i="87"/>
  <c r="A992" i="87"/>
  <c r="A993" i="87"/>
  <c r="A994" i="87"/>
  <c r="A995" i="87"/>
  <c r="A996" i="87"/>
  <c r="A997" i="87"/>
  <c r="A998" i="87"/>
  <c r="A999" i="87"/>
  <c r="A1000" i="87"/>
  <c r="A1001" i="87"/>
  <c r="A1002" i="87"/>
  <c r="A1003" i="87"/>
  <c r="A1004" i="87"/>
  <c r="A1005" i="87"/>
  <c r="A1006" i="87"/>
  <c r="A1007" i="87"/>
  <c r="A1008" i="87"/>
  <c r="A1009" i="87"/>
  <c r="A1010" i="87"/>
  <c r="A1011" i="87"/>
  <c r="A1012" i="87"/>
  <c r="A1013" i="87"/>
  <c r="A1014" i="87"/>
  <c r="A1015" i="87"/>
  <c r="A1016" i="87"/>
  <c r="A1017" i="87"/>
  <c r="A1018" i="87"/>
  <c r="A1019" i="87"/>
  <c r="A1020" i="87"/>
  <c r="A1021" i="87"/>
  <c r="A1022" i="87"/>
  <c r="A1023" i="87"/>
  <c r="A1024" i="87"/>
  <c r="A1025" i="87"/>
  <c r="A1026" i="87"/>
  <c r="A1027" i="87"/>
  <c r="A1028" i="87"/>
  <c r="A1029" i="87"/>
  <c r="A1030" i="87"/>
  <c r="A1031" i="87"/>
  <c r="A1032" i="87"/>
  <c r="A1033" i="87"/>
  <c r="A1034" i="87"/>
  <c r="A1035" i="87"/>
  <c r="A1036" i="87"/>
  <c r="A1037" i="87"/>
  <c r="A1038" i="87"/>
  <c r="A1039" i="87"/>
  <c r="A1040" i="87"/>
  <c r="A1041" i="87"/>
  <c r="A1042" i="87"/>
  <c r="A1043" i="87"/>
  <c r="A1044" i="87"/>
  <c r="A1045" i="87"/>
  <c r="A2" i="87"/>
  <c r="E4" i="80" l="1"/>
  <c r="A2" i="85" s="1"/>
  <c r="B2" i="83" l="1"/>
  <c r="L97" i="84" l="1"/>
  <c r="K97" i="84"/>
  <c r="J97" i="84"/>
  <c r="I97" i="84"/>
  <c r="H97" i="84"/>
  <c r="G97" i="84"/>
  <c r="F97" i="84"/>
  <c r="E97" i="84"/>
  <c r="D97" i="84"/>
  <c r="C97" i="84"/>
  <c r="B97" i="84"/>
  <c r="A97" i="84"/>
  <c r="L96" i="84"/>
  <c r="K96" i="84"/>
  <c r="J96" i="84"/>
  <c r="I96" i="84"/>
  <c r="H96" i="84"/>
  <c r="G96" i="84"/>
  <c r="F96" i="84"/>
  <c r="E96" i="84"/>
  <c r="D96" i="84"/>
  <c r="C96" i="84"/>
  <c r="B96" i="84"/>
  <c r="A96" i="84"/>
  <c r="L95" i="84"/>
  <c r="K95" i="84"/>
  <c r="J95" i="84"/>
  <c r="I95" i="84"/>
  <c r="H95" i="84"/>
  <c r="G95" i="84"/>
  <c r="F95" i="84"/>
  <c r="E95" i="84"/>
  <c r="D95" i="84"/>
  <c r="C95" i="84"/>
  <c r="B95" i="84"/>
  <c r="A95" i="84"/>
  <c r="L94" i="84"/>
  <c r="K94" i="84"/>
  <c r="J94" i="84"/>
  <c r="I94" i="84"/>
  <c r="H94" i="84"/>
  <c r="G94" i="84"/>
  <c r="F94" i="84"/>
  <c r="E94" i="84"/>
  <c r="D94" i="84"/>
  <c r="C94" i="84"/>
  <c r="B94" i="84"/>
  <c r="A94" i="84"/>
  <c r="L93" i="84"/>
  <c r="K93" i="84"/>
  <c r="J93" i="84"/>
  <c r="I93" i="84"/>
  <c r="H93" i="84"/>
  <c r="G93" i="84"/>
  <c r="F93" i="84"/>
  <c r="E93" i="84"/>
  <c r="D93" i="84"/>
  <c r="C93" i="84"/>
  <c r="B93" i="84"/>
  <c r="A93" i="84"/>
  <c r="L92" i="84"/>
  <c r="K92" i="84"/>
  <c r="J92" i="84"/>
  <c r="I92" i="84"/>
  <c r="H92" i="84"/>
  <c r="G92" i="84"/>
  <c r="F92" i="84"/>
  <c r="E92" i="84"/>
  <c r="D92" i="84"/>
  <c r="C92" i="84"/>
  <c r="B92" i="84"/>
  <c r="A92" i="84"/>
  <c r="L91" i="84"/>
  <c r="K91" i="84"/>
  <c r="J91" i="84"/>
  <c r="I91" i="84"/>
  <c r="H91" i="84"/>
  <c r="G91" i="84"/>
  <c r="F91" i="84"/>
  <c r="E91" i="84"/>
  <c r="D91" i="84"/>
  <c r="C91" i="84"/>
  <c r="B91" i="84"/>
  <c r="A91" i="84"/>
  <c r="L90" i="84"/>
  <c r="K90" i="84"/>
  <c r="J90" i="84"/>
  <c r="I90" i="84"/>
  <c r="H90" i="84"/>
  <c r="G90" i="84"/>
  <c r="F90" i="84"/>
  <c r="E90" i="84"/>
  <c r="D90" i="84"/>
  <c r="C90" i="84"/>
  <c r="B90" i="84"/>
  <c r="A90" i="84"/>
  <c r="L89" i="84"/>
  <c r="K89" i="84"/>
  <c r="J89" i="84"/>
  <c r="I89" i="84"/>
  <c r="H89" i="84"/>
  <c r="G89" i="84"/>
  <c r="F89" i="84"/>
  <c r="E89" i="84"/>
  <c r="D89" i="84"/>
  <c r="C89" i="84"/>
  <c r="B89" i="84"/>
  <c r="A89" i="84"/>
  <c r="L88" i="84"/>
  <c r="K88" i="84"/>
  <c r="J88" i="84"/>
  <c r="I88" i="84"/>
  <c r="H88" i="84"/>
  <c r="G88" i="84"/>
  <c r="F88" i="84"/>
  <c r="E88" i="84"/>
  <c r="D88" i="84"/>
  <c r="C88" i="84"/>
  <c r="B88" i="84"/>
  <c r="A88" i="84"/>
  <c r="L87" i="84"/>
  <c r="K87" i="84"/>
  <c r="J87" i="84"/>
  <c r="I87" i="84"/>
  <c r="H87" i="84"/>
  <c r="G87" i="84"/>
  <c r="F87" i="84"/>
  <c r="E87" i="84"/>
  <c r="D87" i="84"/>
  <c r="C87" i="84"/>
  <c r="B87" i="84"/>
  <c r="A87" i="84"/>
  <c r="L86" i="84"/>
  <c r="K86" i="84"/>
  <c r="J86" i="84"/>
  <c r="I86" i="84"/>
  <c r="H86" i="84"/>
  <c r="G86" i="84"/>
  <c r="F86" i="84"/>
  <c r="E86" i="84"/>
  <c r="D86" i="84"/>
  <c r="C86" i="84"/>
  <c r="B86" i="84"/>
  <c r="A86" i="84"/>
  <c r="L85" i="84"/>
  <c r="K85" i="84"/>
  <c r="J85" i="84"/>
  <c r="I85" i="84"/>
  <c r="H85" i="84"/>
  <c r="G85" i="84"/>
  <c r="F85" i="84"/>
  <c r="E85" i="84"/>
  <c r="D85" i="84"/>
  <c r="C85" i="84"/>
  <c r="B85" i="84"/>
  <c r="A85" i="84"/>
  <c r="L84" i="84"/>
  <c r="K84" i="84"/>
  <c r="J84" i="84"/>
  <c r="I84" i="84"/>
  <c r="H84" i="84"/>
  <c r="G84" i="84"/>
  <c r="F84" i="84"/>
  <c r="E84" i="84"/>
  <c r="D84" i="84"/>
  <c r="C84" i="84"/>
  <c r="B84" i="84"/>
  <c r="A84" i="84"/>
  <c r="L83" i="84"/>
  <c r="K83" i="84"/>
  <c r="J83" i="84"/>
  <c r="I83" i="84"/>
  <c r="H83" i="84"/>
  <c r="G83" i="84"/>
  <c r="F83" i="84"/>
  <c r="E83" i="84"/>
  <c r="D83" i="84"/>
  <c r="C83" i="84"/>
  <c r="B83" i="84"/>
  <c r="A83" i="84"/>
  <c r="L82" i="84"/>
  <c r="K82" i="84"/>
  <c r="J82" i="84"/>
  <c r="I82" i="84"/>
  <c r="H82" i="84"/>
  <c r="G82" i="84"/>
  <c r="F82" i="84"/>
  <c r="E82" i="84"/>
  <c r="D82" i="84"/>
  <c r="C82" i="84"/>
  <c r="B82" i="84"/>
  <c r="A82" i="84"/>
  <c r="L81" i="84"/>
  <c r="K81" i="84"/>
  <c r="J81" i="84"/>
  <c r="I81" i="84"/>
  <c r="H81" i="84"/>
  <c r="G81" i="84"/>
  <c r="F81" i="84"/>
  <c r="E81" i="84"/>
  <c r="D81" i="84"/>
  <c r="C81" i="84"/>
  <c r="B81" i="84"/>
  <c r="A81" i="84"/>
  <c r="L80" i="84"/>
  <c r="K80" i="84"/>
  <c r="J80" i="84"/>
  <c r="I80" i="84"/>
  <c r="H80" i="84"/>
  <c r="G80" i="84"/>
  <c r="F80" i="84"/>
  <c r="E80" i="84"/>
  <c r="D80" i="84"/>
  <c r="C80" i="84"/>
  <c r="B80" i="84"/>
  <c r="A80" i="84"/>
  <c r="L79" i="84"/>
  <c r="K79" i="84"/>
  <c r="J79" i="84"/>
  <c r="I79" i="84"/>
  <c r="H79" i="84"/>
  <c r="G79" i="84"/>
  <c r="F79" i="84"/>
  <c r="E79" i="84"/>
  <c r="D79" i="84"/>
  <c r="C79" i="84"/>
  <c r="B79" i="84"/>
  <c r="A79" i="84"/>
  <c r="L78" i="84"/>
  <c r="K78" i="84"/>
  <c r="J78" i="84"/>
  <c r="I78" i="84"/>
  <c r="H78" i="84"/>
  <c r="G78" i="84"/>
  <c r="F78" i="84"/>
  <c r="E78" i="84"/>
  <c r="D78" i="84"/>
  <c r="C78" i="84"/>
  <c r="B78" i="84"/>
  <c r="A78" i="84"/>
  <c r="L77" i="84"/>
  <c r="K77" i="84"/>
  <c r="J77" i="84"/>
  <c r="I77" i="84"/>
  <c r="H77" i="84"/>
  <c r="G77" i="84"/>
  <c r="F77" i="84"/>
  <c r="E77" i="84"/>
  <c r="D77" i="84"/>
  <c r="C77" i="84"/>
  <c r="B77" i="84"/>
  <c r="A77" i="84"/>
  <c r="L76" i="84"/>
  <c r="K76" i="84"/>
  <c r="J76" i="84"/>
  <c r="I76" i="84"/>
  <c r="H76" i="84"/>
  <c r="G76" i="84"/>
  <c r="F76" i="84"/>
  <c r="E76" i="84"/>
  <c r="D76" i="84"/>
  <c r="C76" i="84"/>
  <c r="B76" i="84"/>
  <c r="A76" i="84"/>
  <c r="L75" i="84"/>
  <c r="K75" i="84"/>
  <c r="J75" i="84"/>
  <c r="I75" i="84"/>
  <c r="H75" i="84"/>
  <c r="G75" i="84"/>
  <c r="F75" i="84"/>
  <c r="E75" i="84"/>
  <c r="D75" i="84"/>
  <c r="C75" i="84"/>
  <c r="B75" i="84"/>
  <c r="A75" i="84"/>
  <c r="L74" i="84"/>
  <c r="K74" i="84"/>
  <c r="J74" i="84"/>
  <c r="I74" i="84"/>
  <c r="H74" i="84"/>
  <c r="G74" i="84"/>
  <c r="F74" i="84"/>
  <c r="E74" i="84"/>
  <c r="D74" i="84"/>
  <c r="C74" i="84"/>
  <c r="B74" i="84"/>
  <c r="A74" i="84"/>
  <c r="L73" i="84"/>
  <c r="K73" i="84"/>
  <c r="J73" i="84"/>
  <c r="I73" i="84"/>
  <c r="H73" i="84"/>
  <c r="G73" i="84"/>
  <c r="F73" i="84"/>
  <c r="E73" i="84"/>
  <c r="D73" i="84"/>
  <c r="C73" i="84"/>
  <c r="B73" i="84"/>
  <c r="A73" i="84"/>
  <c r="L72" i="84"/>
  <c r="K72" i="84"/>
  <c r="J72" i="84"/>
  <c r="I72" i="84"/>
  <c r="H72" i="84"/>
  <c r="G72" i="84"/>
  <c r="F72" i="84"/>
  <c r="E72" i="84"/>
  <c r="D72" i="84"/>
  <c r="C72" i="84"/>
  <c r="B72" i="84"/>
  <c r="A72" i="84"/>
  <c r="L71" i="84"/>
  <c r="K71" i="84"/>
  <c r="J71" i="84"/>
  <c r="I71" i="84"/>
  <c r="H71" i="84"/>
  <c r="G71" i="84"/>
  <c r="F71" i="84"/>
  <c r="E71" i="84"/>
  <c r="D71" i="84"/>
  <c r="C71" i="84"/>
  <c r="B71" i="84"/>
  <c r="A71" i="84"/>
  <c r="L70" i="84"/>
  <c r="K70" i="84"/>
  <c r="J70" i="84"/>
  <c r="I70" i="84"/>
  <c r="H70" i="84"/>
  <c r="G70" i="84"/>
  <c r="F70" i="84"/>
  <c r="E70" i="84"/>
  <c r="D70" i="84"/>
  <c r="C70" i="84"/>
  <c r="B70" i="84"/>
  <c r="A70" i="84"/>
  <c r="L69" i="84"/>
  <c r="K69" i="84"/>
  <c r="J69" i="84"/>
  <c r="I69" i="84"/>
  <c r="H69" i="84"/>
  <c r="G69" i="84"/>
  <c r="F69" i="84"/>
  <c r="E69" i="84"/>
  <c r="D69" i="84"/>
  <c r="C69" i="84"/>
  <c r="B69" i="84"/>
  <c r="A69" i="84"/>
  <c r="L68" i="84"/>
  <c r="K68" i="84"/>
  <c r="J68" i="84"/>
  <c r="I68" i="84"/>
  <c r="H68" i="84"/>
  <c r="G68" i="84"/>
  <c r="F68" i="84"/>
  <c r="E68" i="84"/>
  <c r="D68" i="84"/>
  <c r="C68" i="84"/>
  <c r="B68" i="84"/>
  <c r="A68" i="84"/>
  <c r="L67" i="84"/>
  <c r="K67" i="84"/>
  <c r="J67" i="84"/>
  <c r="I67" i="84"/>
  <c r="H67" i="84"/>
  <c r="G67" i="84"/>
  <c r="F67" i="84"/>
  <c r="E67" i="84"/>
  <c r="D67" i="84"/>
  <c r="C67" i="84"/>
  <c r="B67" i="84"/>
  <c r="A67" i="84"/>
  <c r="L66" i="84"/>
  <c r="K66" i="84"/>
  <c r="J66" i="84"/>
  <c r="I66" i="84"/>
  <c r="H66" i="84"/>
  <c r="G66" i="84"/>
  <c r="F66" i="84"/>
  <c r="E66" i="84"/>
  <c r="D66" i="84"/>
  <c r="C66" i="84"/>
  <c r="B66" i="84"/>
  <c r="A66" i="84"/>
  <c r="L65" i="84"/>
  <c r="K65" i="84"/>
  <c r="J65" i="84"/>
  <c r="I65" i="84"/>
  <c r="H65" i="84"/>
  <c r="G65" i="84"/>
  <c r="F65" i="84"/>
  <c r="E65" i="84"/>
  <c r="D65" i="84"/>
  <c r="C65" i="84"/>
  <c r="B65" i="84"/>
  <c r="A65" i="84"/>
  <c r="L64" i="84"/>
  <c r="K64" i="84"/>
  <c r="J64" i="84"/>
  <c r="I64" i="84"/>
  <c r="H64" i="84"/>
  <c r="G64" i="84"/>
  <c r="F64" i="84"/>
  <c r="E64" i="84"/>
  <c r="D64" i="84"/>
  <c r="C64" i="84"/>
  <c r="B64" i="84"/>
  <c r="A64" i="84"/>
  <c r="L63" i="84"/>
  <c r="K63" i="84"/>
  <c r="J63" i="84"/>
  <c r="I63" i="84"/>
  <c r="H63" i="84"/>
  <c r="G63" i="84"/>
  <c r="F63" i="84"/>
  <c r="E63" i="84"/>
  <c r="D63" i="84"/>
  <c r="C63" i="84"/>
  <c r="B63" i="84"/>
  <c r="A63" i="84"/>
  <c r="L62" i="84"/>
  <c r="K62" i="84"/>
  <c r="J62" i="84"/>
  <c r="I62" i="84"/>
  <c r="H62" i="84"/>
  <c r="G62" i="84"/>
  <c r="F62" i="84"/>
  <c r="E62" i="84"/>
  <c r="D62" i="84"/>
  <c r="C62" i="84"/>
  <c r="B62" i="84"/>
  <c r="A62" i="84"/>
  <c r="L61" i="84"/>
  <c r="K61" i="84"/>
  <c r="J61" i="84"/>
  <c r="I61" i="84"/>
  <c r="H61" i="84"/>
  <c r="G61" i="84"/>
  <c r="F61" i="84"/>
  <c r="E61" i="84"/>
  <c r="D61" i="84"/>
  <c r="C61" i="84"/>
  <c r="B61" i="84"/>
  <c r="A61" i="84"/>
  <c r="L60" i="84"/>
  <c r="K60" i="84"/>
  <c r="J60" i="84"/>
  <c r="I60" i="84"/>
  <c r="H60" i="84"/>
  <c r="G60" i="84"/>
  <c r="F60" i="84"/>
  <c r="E60" i="84"/>
  <c r="D60" i="84"/>
  <c r="C60" i="84"/>
  <c r="B60" i="84"/>
  <c r="A60" i="84"/>
  <c r="L59" i="84"/>
  <c r="K59" i="84"/>
  <c r="J59" i="84"/>
  <c r="I59" i="84"/>
  <c r="H59" i="84"/>
  <c r="G59" i="84"/>
  <c r="F59" i="84"/>
  <c r="E59" i="84"/>
  <c r="D59" i="84"/>
  <c r="C59" i="84"/>
  <c r="B59" i="84"/>
  <c r="A59" i="84"/>
  <c r="L58" i="84"/>
  <c r="K58" i="84"/>
  <c r="J58" i="84"/>
  <c r="I58" i="84"/>
  <c r="H58" i="84"/>
  <c r="G58" i="84"/>
  <c r="F58" i="84"/>
  <c r="E58" i="84"/>
  <c r="D58" i="84"/>
  <c r="C58" i="84"/>
  <c r="B58" i="84"/>
  <c r="A58" i="84"/>
  <c r="L57" i="84"/>
  <c r="K57" i="84"/>
  <c r="J57" i="84"/>
  <c r="I57" i="84"/>
  <c r="H57" i="84"/>
  <c r="G57" i="84"/>
  <c r="F57" i="84"/>
  <c r="E57" i="84"/>
  <c r="D57" i="84"/>
  <c r="C57" i="84"/>
  <c r="B57" i="84"/>
  <c r="A57" i="84"/>
  <c r="L56" i="84"/>
  <c r="K56" i="84"/>
  <c r="J56" i="84"/>
  <c r="I56" i="84"/>
  <c r="H56" i="84"/>
  <c r="G56" i="84"/>
  <c r="F56" i="84"/>
  <c r="E56" i="84"/>
  <c r="D56" i="84"/>
  <c r="C56" i="84"/>
  <c r="B56" i="84"/>
  <c r="A56" i="84"/>
  <c r="L55" i="84"/>
  <c r="K55" i="84"/>
  <c r="J55" i="84"/>
  <c r="I55" i="84"/>
  <c r="H55" i="84"/>
  <c r="G55" i="84"/>
  <c r="F55" i="84"/>
  <c r="E55" i="84"/>
  <c r="D55" i="84"/>
  <c r="C55" i="84"/>
  <c r="B55" i="84"/>
  <c r="A55" i="84"/>
  <c r="L54" i="84"/>
  <c r="K54" i="84"/>
  <c r="J54" i="84"/>
  <c r="I54" i="84"/>
  <c r="H54" i="84"/>
  <c r="G54" i="84"/>
  <c r="F54" i="84"/>
  <c r="E54" i="84"/>
  <c r="D54" i="84"/>
  <c r="C54" i="84"/>
  <c r="B54" i="84"/>
  <c r="A54" i="84"/>
  <c r="L53" i="84"/>
  <c r="K53" i="84"/>
  <c r="J53" i="84"/>
  <c r="I53" i="84"/>
  <c r="H53" i="84"/>
  <c r="G53" i="84"/>
  <c r="F53" i="84"/>
  <c r="E53" i="84"/>
  <c r="D53" i="84"/>
  <c r="C53" i="84"/>
  <c r="B53" i="84"/>
  <c r="A53" i="84"/>
  <c r="L52" i="84"/>
  <c r="K52" i="84"/>
  <c r="J52" i="84"/>
  <c r="I52" i="84"/>
  <c r="H52" i="84"/>
  <c r="G52" i="84"/>
  <c r="F52" i="84"/>
  <c r="E52" i="84"/>
  <c r="D52" i="84"/>
  <c r="C52" i="84"/>
  <c r="B52" i="84"/>
  <c r="A52" i="84"/>
  <c r="L51" i="84"/>
  <c r="K51" i="84"/>
  <c r="J51" i="84"/>
  <c r="I51" i="84"/>
  <c r="H51" i="84"/>
  <c r="G51" i="84"/>
  <c r="F51" i="84"/>
  <c r="E51" i="84"/>
  <c r="D51" i="84"/>
  <c r="C51" i="84"/>
  <c r="B51" i="84"/>
  <c r="A51" i="84"/>
  <c r="L50" i="84"/>
  <c r="K50" i="84"/>
  <c r="J50" i="84"/>
  <c r="I50" i="84"/>
  <c r="H50" i="84"/>
  <c r="G50" i="84"/>
  <c r="F50" i="84"/>
  <c r="E50" i="84"/>
  <c r="D50" i="84"/>
  <c r="C50" i="84"/>
  <c r="B50" i="84"/>
  <c r="A50" i="84"/>
  <c r="L49" i="84"/>
  <c r="K49" i="84"/>
  <c r="J49" i="84"/>
  <c r="I49" i="84"/>
  <c r="H49" i="84"/>
  <c r="G49" i="84"/>
  <c r="F49" i="84"/>
  <c r="E49" i="84"/>
  <c r="D49" i="84"/>
  <c r="C49" i="84"/>
  <c r="B49" i="84"/>
  <c r="A49" i="84"/>
  <c r="L48" i="84"/>
  <c r="K48" i="84"/>
  <c r="J48" i="84"/>
  <c r="I48" i="84"/>
  <c r="H48" i="84"/>
  <c r="G48" i="84"/>
  <c r="F48" i="84"/>
  <c r="E48" i="84"/>
  <c r="D48" i="84"/>
  <c r="C48" i="84"/>
  <c r="B48" i="84"/>
  <c r="A48" i="84"/>
  <c r="L47" i="84"/>
  <c r="K47" i="84"/>
  <c r="J47" i="84"/>
  <c r="I47" i="84"/>
  <c r="H47" i="84"/>
  <c r="G47" i="84"/>
  <c r="F47" i="84"/>
  <c r="E47" i="84"/>
  <c r="D47" i="84"/>
  <c r="C47" i="84"/>
  <c r="B47" i="84"/>
  <c r="A47" i="84"/>
  <c r="L46" i="84"/>
  <c r="K46" i="84"/>
  <c r="J46" i="84"/>
  <c r="I46" i="84"/>
  <c r="H46" i="84"/>
  <c r="G46" i="84"/>
  <c r="F46" i="84"/>
  <c r="E46" i="84"/>
  <c r="D46" i="84"/>
  <c r="C46" i="84"/>
  <c r="B46" i="84"/>
  <c r="A46" i="84"/>
  <c r="L45" i="84"/>
  <c r="K45" i="84"/>
  <c r="J45" i="84"/>
  <c r="I45" i="84"/>
  <c r="H45" i="84"/>
  <c r="G45" i="84"/>
  <c r="F45" i="84"/>
  <c r="E45" i="84"/>
  <c r="D45" i="84"/>
  <c r="C45" i="84"/>
  <c r="B45" i="84"/>
  <c r="A45" i="84"/>
  <c r="L44" i="84"/>
  <c r="K44" i="84"/>
  <c r="J44" i="84"/>
  <c r="I44" i="84"/>
  <c r="H44" i="84"/>
  <c r="G44" i="84"/>
  <c r="F44" i="84"/>
  <c r="E44" i="84"/>
  <c r="D44" i="84"/>
  <c r="C44" i="84"/>
  <c r="B44" i="84"/>
  <c r="A44" i="84"/>
  <c r="L43" i="84"/>
  <c r="K43" i="84"/>
  <c r="J43" i="84"/>
  <c r="I43" i="84"/>
  <c r="H43" i="84"/>
  <c r="G43" i="84"/>
  <c r="F43" i="84"/>
  <c r="E43" i="84"/>
  <c r="D43" i="84"/>
  <c r="C43" i="84"/>
  <c r="B43" i="84"/>
  <c r="A43" i="84"/>
  <c r="L42" i="84"/>
  <c r="K42" i="84"/>
  <c r="J42" i="84"/>
  <c r="I42" i="84"/>
  <c r="H42" i="84"/>
  <c r="G42" i="84"/>
  <c r="F42" i="84"/>
  <c r="E42" i="84"/>
  <c r="D42" i="84"/>
  <c r="C42" i="84"/>
  <c r="B42" i="84"/>
  <c r="A42" i="84"/>
  <c r="L41" i="84"/>
  <c r="K41" i="84"/>
  <c r="J41" i="84"/>
  <c r="I41" i="84"/>
  <c r="H41" i="84"/>
  <c r="G41" i="84"/>
  <c r="F41" i="84"/>
  <c r="E41" i="84"/>
  <c r="D41" i="84"/>
  <c r="C41" i="84"/>
  <c r="B41" i="84"/>
  <c r="A41" i="84"/>
  <c r="L40" i="84"/>
  <c r="K40" i="84"/>
  <c r="J40" i="84"/>
  <c r="I40" i="84"/>
  <c r="H40" i="84"/>
  <c r="G40" i="84"/>
  <c r="F40" i="84"/>
  <c r="E40" i="84"/>
  <c r="D40" i="84"/>
  <c r="C40" i="84"/>
  <c r="B40" i="84"/>
  <c r="A40" i="84"/>
  <c r="L39" i="84"/>
  <c r="K39" i="84"/>
  <c r="J39" i="84"/>
  <c r="I39" i="84"/>
  <c r="H39" i="84"/>
  <c r="G39" i="84"/>
  <c r="F39" i="84"/>
  <c r="E39" i="84"/>
  <c r="D39" i="84"/>
  <c r="C39" i="84"/>
  <c r="B39" i="84"/>
  <c r="A39" i="84"/>
  <c r="L38" i="84"/>
  <c r="K38" i="84"/>
  <c r="J38" i="84"/>
  <c r="I38" i="84"/>
  <c r="H38" i="84"/>
  <c r="G38" i="84"/>
  <c r="F38" i="84"/>
  <c r="E38" i="84"/>
  <c r="D38" i="84"/>
  <c r="C38" i="84"/>
  <c r="B38" i="84"/>
  <c r="A38" i="84"/>
  <c r="L37" i="84"/>
  <c r="K37" i="84"/>
  <c r="J37" i="84"/>
  <c r="I37" i="84"/>
  <c r="H37" i="84"/>
  <c r="G37" i="84"/>
  <c r="F37" i="84"/>
  <c r="E37" i="84"/>
  <c r="D37" i="84"/>
  <c r="C37" i="84"/>
  <c r="B37" i="84"/>
  <c r="A37" i="84"/>
  <c r="L36" i="84"/>
  <c r="K36" i="84"/>
  <c r="J36" i="84"/>
  <c r="I36" i="84"/>
  <c r="H36" i="84"/>
  <c r="G36" i="84"/>
  <c r="F36" i="84"/>
  <c r="E36" i="84"/>
  <c r="D36" i="84"/>
  <c r="C36" i="84"/>
  <c r="B36" i="84"/>
  <c r="A36" i="84"/>
  <c r="L35" i="84"/>
  <c r="K35" i="84"/>
  <c r="J35" i="84"/>
  <c r="I35" i="84"/>
  <c r="H35" i="84"/>
  <c r="G35" i="84"/>
  <c r="F35" i="84"/>
  <c r="E35" i="84"/>
  <c r="D35" i="84"/>
  <c r="C35" i="84"/>
  <c r="B35" i="84"/>
  <c r="A35" i="84"/>
  <c r="L34" i="84"/>
  <c r="K34" i="84"/>
  <c r="J34" i="84"/>
  <c r="I34" i="84"/>
  <c r="H34" i="84"/>
  <c r="G34" i="84"/>
  <c r="F34" i="84"/>
  <c r="E34" i="84"/>
  <c r="D34" i="84"/>
  <c r="C34" i="84"/>
  <c r="B34" i="84"/>
  <c r="A34" i="84"/>
  <c r="L33" i="84"/>
  <c r="K33" i="84"/>
  <c r="J33" i="84"/>
  <c r="I33" i="84"/>
  <c r="H33" i="84"/>
  <c r="G33" i="84"/>
  <c r="F33" i="84"/>
  <c r="E33" i="84"/>
  <c r="D33" i="84"/>
  <c r="C33" i="84"/>
  <c r="B33" i="84"/>
  <c r="A33" i="84"/>
  <c r="L32" i="84"/>
  <c r="K32" i="84"/>
  <c r="J32" i="84"/>
  <c r="I32" i="84"/>
  <c r="H32" i="84"/>
  <c r="G32" i="84"/>
  <c r="F32" i="84"/>
  <c r="E32" i="84"/>
  <c r="D32" i="84"/>
  <c r="C32" i="84"/>
  <c r="B32" i="84"/>
  <c r="A32" i="84"/>
  <c r="L31" i="84"/>
  <c r="K31" i="84"/>
  <c r="J31" i="84"/>
  <c r="I31" i="84"/>
  <c r="H31" i="84"/>
  <c r="G31" i="84"/>
  <c r="F31" i="84"/>
  <c r="E31" i="84"/>
  <c r="D31" i="84"/>
  <c r="C31" i="84"/>
  <c r="B31" i="84"/>
  <c r="A31" i="84"/>
  <c r="L30" i="84"/>
  <c r="K30" i="84"/>
  <c r="J30" i="84"/>
  <c r="I30" i="84"/>
  <c r="H30" i="84"/>
  <c r="G30" i="84"/>
  <c r="F30" i="84"/>
  <c r="E30" i="84"/>
  <c r="D30" i="84"/>
  <c r="C30" i="84"/>
  <c r="B30" i="84"/>
  <c r="A30" i="84"/>
  <c r="L29" i="84"/>
  <c r="K29" i="84"/>
  <c r="J29" i="84"/>
  <c r="I29" i="84"/>
  <c r="H29" i="84"/>
  <c r="G29" i="84"/>
  <c r="F29" i="84"/>
  <c r="E29" i="84"/>
  <c r="D29" i="84"/>
  <c r="C29" i="84"/>
  <c r="B29" i="84"/>
  <c r="A29" i="84"/>
  <c r="L28" i="84"/>
  <c r="K28" i="84"/>
  <c r="J28" i="84"/>
  <c r="I28" i="84"/>
  <c r="H28" i="84"/>
  <c r="G28" i="84"/>
  <c r="F28" i="84"/>
  <c r="E28" i="84"/>
  <c r="D28" i="84"/>
  <c r="C28" i="84"/>
  <c r="B28" i="84"/>
  <c r="A28" i="84"/>
  <c r="L27" i="84"/>
  <c r="K27" i="84"/>
  <c r="J27" i="84"/>
  <c r="I27" i="84"/>
  <c r="H27" i="84"/>
  <c r="G27" i="84"/>
  <c r="F27" i="84"/>
  <c r="E27" i="84"/>
  <c r="D27" i="84"/>
  <c r="C27" i="84"/>
  <c r="B27" i="84"/>
  <c r="A27" i="84"/>
  <c r="L26" i="84"/>
  <c r="K26" i="84"/>
  <c r="J26" i="84"/>
  <c r="I26" i="84"/>
  <c r="H26" i="84"/>
  <c r="G26" i="84"/>
  <c r="F26" i="84"/>
  <c r="E26" i="84"/>
  <c r="D26" i="84"/>
  <c r="C26" i="84"/>
  <c r="B26" i="84"/>
  <c r="A26" i="84"/>
  <c r="L25" i="84"/>
  <c r="K25" i="84"/>
  <c r="J25" i="84"/>
  <c r="I25" i="84"/>
  <c r="H25" i="84"/>
  <c r="G25" i="84"/>
  <c r="F25" i="84"/>
  <c r="E25" i="84"/>
  <c r="D25" i="84"/>
  <c r="C25" i="84"/>
  <c r="B25" i="84"/>
  <c r="A25" i="84"/>
  <c r="L24" i="84"/>
  <c r="K24" i="84"/>
  <c r="J24" i="84"/>
  <c r="I24" i="84"/>
  <c r="H24" i="84"/>
  <c r="G24" i="84"/>
  <c r="F24" i="84"/>
  <c r="E24" i="84"/>
  <c r="D24" i="84"/>
  <c r="C24" i="84"/>
  <c r="B24" i="84"/>
  <c r="A24" i="84"/>
  <c r="L23" i="84"/>
  <c r="K23" i="84"/>
  <c r="J23" i="84"/>
  <c r="I23" i="84"/>
  <c r="H23" i="84"/>
  <c r="G23" i="84"/>
  <c r="F23" i="84"/>
  <c r="E23" i="84"/>
  <c r="D23" i="84"/>
  <c r="C23" i="84"/>
  <c r="B23" i="84"/>
  <c r="A23" i="84"/>
  <c r="L22" i="84"/>
  <c r="K22" i="84"/>
  <c r="J22" i="84"/>
  <c r="I22" i="84"/>
  <c r="H22" i="84"/>
  <c r="G22" i="84"/>
  <c r="F22" i="84"/>
  <c r="E22" i="84"/>
  <c r="D22" i="84"/>
  <c r="C22" i="84"/>
  <c r="B22" i="84"/>
  <c r="A22" i="84"/>
  <c r="L21" i="84"/>
  <c r="K21" i="84"/>
  <c r="J21" i="84"/>
  <c r="I21" i="84"/>
  <c r="H21" i="84"/>
  <c r="G21" i="84"/>
  <c r="F21" i="84"/>
  <c r="E21" i="84"/>
  <c r="D21" i="84"/>
  <c r="C21" i="84"/>
  <c r="B21" i="84"/>
  <c r="A21" i="84"/>
  <c r="L20" i="84"/>
  <c r="K20" i="84"/>
  <c r="J20" i="84"/>
  <c r="I20" i="84"/>
  <c r="H20" i="84"/>
  <c r="G20" i="84"/>
  <c r="F20" i="84"/>
  <c r="E20" i="84"/>
  <c r="D20" i="84"/>
  <c r="C20" i="84"/>
  <c r="B20" i="84"/>
  <c r="A20" i="84"/>
  <c r="L19" i="84"/>
  <c r="K19" i="84"/>
  <c r="J19" i="84"/>
  <c r="I19" i="84"/>
  <c r="H19" i="84"/>
  <c r="G19" i="84"/>
  <c r="F19" i="84"/>
  <c r="E19" i="84"/>
  <c r="D19" i="84"/>
  <c r="C19" i="84"/>
  <c r="B19" i="84"/>
  <c r="A19" i="84"/>
  <c r="L18" i="84"/>
  <c r="K18" i="84"/>
  <c r="J18" i="84"/>
  <c r="I18" i="84"/>
  <c r="H18" i="84"/>
  <c r="G18" i="84"/>
  <c r="F18" i="84"/>
  <c r="E18" i="84"/>
  <c r="D18" i="84"/>
  <c r="C18" i="84"/>
  <c r="B18" i="84"/>
  <c r="A18" i="84"/>
  <c r="L17" i="84"/>
  <c r="K17" i="84"/>
  <c r="J17" i="84"/>
  <c r="I17" i="84"/>
  <c r="H17" i="84"/>
  <c r="G17" i="84"/>
  <c r="F17" i="84"/>
  <c r="E17" i="84"/>
  <c r="D17" i="84"/>
  <c r="C17" i="84"/>
  <c r="B17" i="84"/>
  <c r="A17" i="84"/>
  <c r="L16" i="84"/>
  <c r="K16" i="84"/>
  <c r="J16" i="84"/>
  <c r="I16" i="84"/>
  <c r="H16" i="84"/>
  <c r="G16" i="84"/>
  <c r="F16" i="84"/>
  <c r="E16" i="84"/>
  <c r="D16" i="84"/>
  <c r="C16" i="84"/>
  <c r="B16" i="84"/>
  <c r="A16" i="84"/>
  <c r="L15" i="84"/>
  <c r="K15" i="84"/>
  <c r="J15" i="84"/>
  <c r="I15" i="84"/>
  <c r="H15" i="84"/>
  <c r="G15" i="84"/>
  <c r="F15" i="84"/>
  <c r="E15" i="84"/>
  <c r="D15" i="84"/>
  <c r="C15" i="84"/>
  <c r="B15" i="84"/>
  <c r="A15" i="84"/>
  <c r="L14" i="84"/>
  <c r="K14" i="84"/>
  <c r="J14" i="84"/>
  <c r="I14" i="84"/>
  <c r="H14" i="84"/>
  <c r="G14" i="84"/>
  <c r="F14" i="84"/>
  <c r="E14" i="84"/>
  <c r="D14" i="84"/>
  <c r="C14" i="84"/>
  <c r="B14" i="84"/>
  <c r="A14" i="84"/>
  <c r="L13" i="84"/>
  <c r="K13" i="84"/>
  <c r="J13" i="84"/>
  <c r="I13" i="84"/>
  <c r="H13" i="84"/>
  <c r="G13" i="84"/>
  <c r="F13" i="84"/>
  <c r="E13" i="84"/>
  <c r="D13" i="84"/>
  <c r="C13" i="84"/>
  <c r="B13" i="84"/>
  <c r="A13" i="84"/>
  <c r="L12" i="84"/>
  <c r="K12" i="84"/>
  <c r="J12" i="84"/>
  <c r="I12" i="84"/>
  <c r="H12" i="84"/>
  <c r="G12" i="84"/>
  <c r="F12" i="84"/>
  <c r="E12" i="84"/>
  <c r="D12" i="84"/>
  <c r="C12" i="84"/>
  <c r="B12" i="84"/>
  <c r="A12" i="84"/>
  <c r="L11" i="84"/>
  <c r="K11" i="84"/>
  <c r="J11" i="84"/>
  <c r="I11" i="84"/>
  <c r="H11" i="84"/>
  <c r="G11" i="84"/>
  <c r="F11" i="84"/>
  <c r="E11" i="84"/>
  <c r="D11" i="84"/>
  <c r="C11" i="84"/>
  <c r="B11" i="84"/>
  <c r="A11" i="84"/>
  <c r="L10" i="84"/>
  <c r="K10" i="84"/>
  <c r="J10" i="84"/>
  <c r="I10" i="84"/>
  <c r="H10" i="84"/>
  <c r="G10" i="84"/>
  <c r="F10" i="84"/>
  <c r="E10" i="84"/>
  <c r="D10" i="84"/>
  <c r="C10" i="84"/>
  <c r="B10" i="84"/>
  <c r="A10" i="84"/>
  <c r="L9" i="84"/>
  <c r="K9" i="84"/>
  <c r="J9" i="84"/>
  <c r="I9" i="84"/>
  <c r="H9" i="84"/>
  <c r="G9" i="84"/>
  <c r="F9" i="84"/>
  <c r="E9" i="84"/>
  <c r="D9" i="84"/>
  <c r="C9" i="84"/>
  <c r="B9" i="84"/>
  <c r="A9" i="84"/>
  <c r="L8" i="84"/>
  <c r="K8" i="84"/>
  <c r="J8" i="84"/>
  <c r="I8" i="84"/>
  <c r="H8" i="84"/>
  <c r="G8" i="84"/>
  <c r="F8" i="84"/>
  <c r="E8" i="84"/>
  <c r="D8" i="84"/>
  <c r="C8" i="84"/>
  <c r="B8" i="84"/>
  <c r="A8" i="84"/>
  <c r="L7" i="84"/>
  <c r="K7" i="84"/>
  <c r="J7" i="84"/>
  <c r="I7" i="84"/>
  <c r="H7" i="84"/>
  <c r="G7" i="84"/>
  <c r="F7" i="84"/>
  <c r="E7" i="84"/>
  <c r="D7" i="84"/>
  <c r="C7" i="84"/>
  <c r="B7" i="84"/>
  <c r="A7" i="84"/>
  <c r="L6" i="84"/>
  <c r="K6" i="84"/>
  <c r="J6" i="84"/>
  <c r="I6" i="84"/>
  <c r="H6" i="84"/>
  <c r="G6" i="84"/>
  <c r="F6" i="84"/>
  <c r="E6" i="84"/>
  <c r="D6" i="84"/>
  <c r="C6" i="84"/>
  <c r="B6" i="84"/>
  <c r="A6" i="84"/>
  <c r="L5" i="84"/>
  <c r="K5" i="84"/>
  <c r="J5" i="84"/>
  <c r="I5" i="84"/>
  <c r="H5" i="84"/>
  <c r="G5" i="84"/>
  <c r="F5" i="84"/>
  <c r="E5" i="84"/>
  <c r="D5" i="84"/>
  <c r="C5" i="84"/>
  <c r="B5" i="84"/>
  <c r="A5" i="84"/>
  <c r="L4" i="84"/>
  <c r="K4" i="84"/>
  <c r="J4" i="84"/>
  <c r="I4" i="84"/>
  <c r="H4" i="84"/>
  <c r="G4" i="84"/>
  <c r="F4" i="84"/>
  <c r="E4" i="84"/>
  <c r="D4" i="84"/>
  <c r="C4" i="84"/>
  <c r="B4" i="84"/>
  <c r="A4" i="84"/>
  <c r="L3" i="84"/>
  <c r="K3" i="84"/>
  <c r="J3" i="84"/>
  <c r="I3" i="84"/>
  <c r="H3" i="84"/>
  <c r="G3" i="84"/>
  <c r="F3" i="84"/>
  <c r="E3" i="84"/>
  <c r="D3" i="84"/>
  <c r="C3" i="84"/>
  <c r="B3" i="84"/>
  <c r="A3" i="84"/>
  <c r="L2" i="84"/>
  <c r="K2" i="84"/>
  <c r="J2" i="84"/>
  <c r="I2" i="84"/>
  <c r="H2" i="84"/>
  <c r="G2" i="84"/>
  <c r="F2" i="84"/>
  <c r="E2" i="84"/>
  <c r="D2" i="84"/>
  <c r="C2" i="84"/>
  <c r="B2" i="84"/>
  <c r="A2" i="84"/>
  <c r="Q91" i="84"/>
  <c r="AC91" i="84"/>
  <c r="L97" i="82"/>
  <c r="K97" i="82"/>
  <c r="J97" i="82"/>
  <c r="I97" i="82"/>
  <c r="H97" i="82"/>
  <c r="G97" i="82"/>
  <c r="F97" i="82"/>
  <c r="E97" i="82"/>
  <c r="D97" i="82"/>
  <c r="C97" i="82"/>
  <c r="B97" i="82"/>
  <c r="A97" i="82"/>
  <c r="L96" i="82"/>
  <c r="K96" i="82"/>
  <c r="J96" i="82"/>
  <c r="I96" i="82"/>
  <c r="H96" i="82"/>
  <c r="G96" i="82"/>
  <c r="F96" i="82"/>
  <c r="E96" i="82"/>
  <c r="D96" i="82"/>
  <c r="C96" i="82"/>
  <c r="B96" i="82"/>
  <c r="A96" i="82"/>
  <c r="L95" i="82"/>
  <c r="K95" i="82"/>
  <c r="J95" i="82"/>
  <c r="I95" i="82"/>
  <c r="H95" i="82"/>
  <c r="G95" i="82"/>
  <c r="F95" i="82"/>
  <c r="E95" i="82"/>
  <c r="D95" i="82"/>
  <c r="C95" i="82"/>
  <c r="B95" i="82"/>
  <c r="A95" i="82"/>
  <c r="L94" i="82"/>
  <c r="K94" i="82"/>
  <c r="J94" i="82"/>
  <c r="I94" i="82"/>
  <c r="H94" i="82"/>
  <c r="G94" i="82"/>
  <c r="F94" i="82"/>
  <c r="E94" i="82"/>
  <c r="D94" i="82"/>
  <c r="C94" i="82"/>
  <c r="B94" i="82"/>
  <c r="A94" i="82"/>
  <c r="L93" i="82"/>
  <c r="K93" i="82"/>
  <c r="J93" i="82"/>
  <c r="I93" i="82"/>
  <c r="H93" i="82"/>
  <c r="G93" i="82"/>
  <c r="F93" i="82"/>
  <c r="E93" i="82"/>
  <c r="D93" i="82"/>
  <c r="C93" i="82"/>
  <c r="B93" i="82"/>
  <c r="A93" i="82"/>
  <c r="L92" i="82"/>
  <c r="K92" i="82"/>
  <c r="J92" i="82"/>
  <c r="I92" i="82"/>
  <c r="H92" i="82"/>
  <c r="G92" i="82"/>
  <c r="F92" i="82"/>
  <c r="E92" i="82"/>
  <c r="D92" i="82"/>
  <c r="C92" i="82"/>
  <c r="B92" i="82"/>
  <c r="A92" i="82"/>
  <c r="L91" i="82"/>
  <c r="K91" i="82"/>
  <c r="J91" i="82"/>
  <c r="I91" i="82"/>
  <c r="H91" i="82"/>
  <c r="G91" i="82"/>
  <c r="F91" i="82"/>
  <c r="E91" i="82"/>
  <c r="D91" i="82"/>
  <c r="C91" i="82"/>
  <c r="B91" i="82"/>
  <c r="A91" i="82"/>
  <c r="L90" i="82"/>
  <c r="K90" i="82"/>
  <c r="J90" i="82"/>
  <c r="I90" i="82"/>
  <c r="H90" i="82"/>
  <c r="G90" i="82"/>
  <c r="F90" i="82"/>
  <c r="E90" i="82"/>
  <c r="D90" i="82"/>
  <c r="C90" i="82"/>
  <c r="B90" i="82"/>
  <c r="A90" i="82"/>
  <c r="L89" i="82"/>
  <c r="K89" i="82"/>
  <c r="J89" i="82"/>
  <c r="I89" i="82"/>
  <c r="H89" i="82"/>
  <c r="G89" i="82"/>
  <c r="F89" i="82"/>
  <c r="E89" i="82"/>
  <c r="D89" i="82"/>
  <c r="C89" i="82"/>
  <c r="B89" i="82"/>
  <c r="A89" i="82"/>
  <c r="L88" i="82"/>
  <c r="K88" i="82"/>
  <c r="J88" i="82"/>
  <c r="I88" i="82"/>
  <c r="H88" i="82"/>
  <c r="G88" i="82"/>
  <c r="F88" i="82"/>
  <c r="E88" i="82"/>
  <c r="D88" i="82"/>
  <c r="C88" i="82"/>
  <c r="B88" i="82"/>
  <c r="A88" i="82"/>
  <c r="L87" i="82"/>
  <c r="K87" i="82"/>
  <c r="J87" i="82"/>
  <c r="I87" i="82"/>
  <c r="H87" i="82"/>
  <c r="G87" i="82"/>
  <c r="F87" i="82"/>
  <c r="E87" i="82"/>
  <c r="D87" i="82"/>
  <c r="C87" i="82"/>
  <c r="B87" i="82"/>
  <c r="A87" i="82"/>
  <c r="L86" i="82"/>
  <c r="K86" i="82"/>
  <c r="J86" i="82"/>
  <c r="I86" i="82"/>
  <c r="H86" i="82"/>
  <c r="G86" i="82"/>
  <c r="F86" i="82"/>
  <c r="E86" i="82"/>
  <c r="D86" i="82"/>
  <c r="C86" i="82"/>
  <c r="B86" i="82"/>
  <c r="A86" i="82"/>
  <c r="L85" i="82"/>
  <c r="K85" i="82"/>
  <c r="J85" i="82"/>
  <c r="I85" i="82"/>
  <c r="H85" i="82"/>
  <c r="G85" i="82"/>
  <c r="F85" i="82"/>
  <c r="E85" i="82"/>
  <c r="D85" i="82"/>
  <c r="C85" i="82"/>
  <c r="B85" i="82"/>
  <c r="A85" i="82"/>
  <c r="L84" i="82"/>
  <c r="K84" i="82"/>
  <c r="J84" i="82"/>
  <c r="I84" i="82"/>
  <c r="H84" i="82"/>
  <c r="G84" i="82"/>
  <c r="F84" i="82"/>
  <c r="E84" i="82"/>
  <c r="D84" i="82"/>
  <c r="C84" i="82"/>
  <c r="B84" i="82"/>
  <c r="A84" i="82"/>
  <c r="L83" i="82"/>
  <c r="K83" i="82"/>
  <c r="J83" i="82"/>
  <c r="I83" i="82"/>
  <c r="H83" i="82"/>
  <c r="G83" i="82"/>
  <c r="F83" i="82"/>
  <c r="E83" i="82"/>
  <c r="D83" i="82"/>
  <c r="C83" i="82"/>
  <c r="B83" i="82"/>
  <c r="A83" i="82"/>
  <c r="L82" i="82"/>
  <c r="K82" i="82"/>
  <c r="J82" i="82"/>
  <c r="I82" i="82"/>
  <c r="H82" i="82"/>
  <c r="G82" i="82"/>
  <c r="F82" i="82"/>
  <c r="E82" i="82"/>
  <c r="D82" i="82"/>
  <c r="C82" i="82"/>
  <c r="B82" i="82"/>
  <c r="A82" i="82"/>
  <c r="L81" i="82"/>
  <c r="K81" i="82"/>
  <c r="J81" i="82"/>
  <c r="I81" i="82"/>
  <c r="H81" i="82"/>
  <c r="G81" i="82"/>
  <c r="F81" i="82"/>
  <c r="E81" i="82"/>
  <c r="D81" i="82"/>
  <c r="C81" i="82"/>
  <c r="B81" i="82"/>
  <c r="A81" i="82"/>
  <c r="L80" i="82"/>
  <c r="K80" i="82"/>
  <c r="J80" i="82"/>
  <c r="I80" i="82"/>
  <c r="H80" i="82"/>
  <c r="G80" i="82"/>
  <c r="F80" i="82"/>
  <c r="E80" i="82"/>
  <c r="D80" i="82"/>
  <c r="C80" i="82"/>
  <c r="B80" i="82"/>
  <c r="A80" i="82"/>
  <c r="L79" i="82"/>
  <c r="K79" i="82"/>
  <c r="J79" i="82"/>
  <c r="I79" i="82"/>
  <c r="H79" i="82"/>
  <c r="G79" i="82"/>
  <c r="F79" i="82"/>
  <c r="E79" i="82"/>
  <c r="D79" i="82"/>
  <c r="C79" i="82"/>
  <c r="B79" i="82"/>
  <c r="A79" i="82"/>
  <c r="L78" i="82"/>
  <c r="K78" i="82"/>
  <c r="J78" i="82"/>
  <c r="I78" i="82"/>
  <c r="H78" i="82"/>
  <c r="G78" i="82"/>
  <c r="F78" i="82"/>
  <c r="E78" i="82"/>
  <c r="D78" i="82"/>
  <c r="C78" i="82"/>
  <c r="B78" i="82"/>
  <c r="A78" i="82"/>
  <c r="L77" i="82"/>
  <c r="K77" i="82"/>
  <c r="J77" i="82"/>
  <c r="I77" i="82"/>
  <c r="H77" i="82"/>
  <c r="G77" i="82"/>
  <c r="F77" i="82"/>
  <c r="E77" i="82"/>
  <c r="D77" i="82"/>
  <c r="C77" i="82"/>
  <c r="B77" i="82"/>
  <c r="A77" i="82"/>
  <c r="L76" i="82"/>
  <c r="K76" i="82"/>
  <c r="J76" i="82"/>
  <c r="I76" i="82"/>
  <c r="H76" i="82"/>
  <c r="G76" i="82"/>
  <c r="F76" i="82"/>
  <c r="E76" i="82"/>
  <c r="D76" i="82"/>
  <c r="C76" i="82"/>
  <c r="B76" i="82"/>
  <c r="A76" i="82"/>
  <c r="L75" i="82"/>
  <c r="K75" i="82"/>
  <c r="J75" i="82"/>
  <c r="I75" i="82"/>
  <c r="H75" i="82"/>
  <c r="G75" i="82"/>
  <c r="F75" i="82"/>
  <c r="E75" i="82"/>
  <c r="D75" i="82"/>
  <c r="C75" i="82"/>
  <c r="B75" i="82"/>
  <c r="A75" i="82"/>
  <c r="L74" i="82"/>
  <c r="K74" i="82"/>
  <c r="J74" i="82"/>
  <c r="I74" i="82"/>
  <c r="H74" i="82"/>
  <c r="G74" i="82"/>
  <c r="F74" i="82"/>
  <c r="E74" i="82"/>
  <c r="D74" i="82"/>
  <c r="C74" i="82"/>
  <c r="B74" i="82"/>
  <c r="A74" i="82"/>
  <c r="L73" i="82"/>
  <c r="K73" i="82"/>
  <c r="J73" i="82"/>
  <c r="I73" i="82"/>
  <c r="H73" i="82"/>
  <c r="G73" i="82"/>
  <c r="F73" i="82"/>
  <c r="E73" i="82"/>
  <c r="D73" i="82"/>
  <c r="C73" i="82"/>
  <c r="B73" i="82"/>
  <c r="A73" i="82"/>
  <c r="L72" i="82"/>
  <c r="K72" i="82"/>
  <c r="J72" i="82"/>
  <c r="I72" i="82"/>
  <c r="H72" i="82"/>
  <c r="G72" i="82"/>
  <c r="F72" i="82"/>
  <c r="E72" i="82"/>
  <c r="D72" i="82"/>
  <c r="C72" i="82"/>
  <c r="B72" i="82"/>
  <c r="A72" i="82"/>
  <c r="L71" i="82"/>
  <c r="K71" i="82"/>
  <c r="J71" i="82"/>
  <c r="I71" i="82"/>
  <c r="H71" i="82"/>
  <c r="G71" i="82"/>
  <c r="F71" i="82"/>
  <c r="E71" i="82"/>
  <c r="D71" i="82"/>
  <c r="C71" i="82"/>
  <c r="B71" i="82"/>
  <c r="A71" i="82"/>
  <c r="L70" i="82"/>
  <c r="K70" i="82"/>
  <c r="J70" i="82"/>
  <c r="I70" i="82"/>
  <c r="H70" i="82"/>
  <c r="G70" i="82"/>
  <c r="F70" i="82"/>
  <c r="E70" i="82"/>
  <c r="D70" i="82"/>
  <c r="C70" i="82"/>
  <c r="B70" i="82"/>
  <c r="A70" i="82"/>
  <c r="L69" i="82"/>
  <c r="K69" i="82"/>
  <c r="J69" i="82"/>
  <c r="I69" i="82"/>
  <c r="H69" i="82"/>
  <c r="G69" i="82"/>
  <c r="F69" i="82"/>
  <c r="E69" i="82"/>
  <c r="D69" i="82"/>
  <c r="C69" i="82"/>
  <c r="B69" i="82"/>
  <c r="A69" i="82"/>
  <c r="L68" i="82"/>
  <c r="K68" i="82"/>
  <c r="J68" i="82"/>
  <c r="I68" i="82"/>
  <c r="H68" i="82"/>
  <c r="G68" i="82"/>
  <c r="F68" i="82"/>
  <c r="E68" i="82"/>
  <c r="D68" i="82"/>
  <c r="C68" i="82"/>
  <c r="B68" i="82"/>
  <c r="A68" i="82"/>
  <c r="L67" i="82"/>
  <c r="K67" i="82"/>
  <c r="J67" i="82"/>
  <c r="I67" i="82"/>
  <c r="H67" i="82"/>
  <c r="G67" i="82"/>
  <c r="F67" i="82"/>
  <c r="E67" i="82"/>
  <c r="D67" i="82"/>
  <c r="C67" i="82"/>
  <c r="B67" i="82"/>
  <c r="A67" i="82"/>
  <c r="L66" i="82"/>
  <c r="K66" i="82"/>
  <c r="J66" i="82"/>
  <c r="I66" i="82"/>
  <c r="H66" i="82"/>
  <c r="G66" i="82"/>
  <c r="F66" i="82"/>
  <c r="E66" i="82"/>
  <c r="D66" i="82"/>
  <c r="C66" i="82"/>
  <c r="B66" i="82"/>
  <c r="A66" i="82"/>
  <c r="L65" i="82"/>
  <c r="K65" i="82"/>
  <c r="J65" i="82"/>
  <c r="I65" i="82"/>
  <c r="H65" i="82"/>
  <c r="G65" i="82"/>
  <c r="F65" i="82"/>
  <c r="E65" i="82"/>
  <c r="D65" i="82"/>
  <c r="C65" i="82"/>
  <c r="B65" i="82"/>
  <c r="A65" i="82"/>
  <c r="L64" i="82"/>
  <c r="K64" i="82"/>
  <c r="J64" i="82"/>
  <c r="I64" i="82"/>
  <c r="H64" i="82"/>
  <c r="G64" i="82"/>
  <c r="F64" i="82"/>
  <c r="E64" i="82"/>
  <c r="D64" i="82"/>
  <c r="C64" i="82"/>
  <c r="B64" i="82"/>
  <c r="A64" i="82"/>
  <c r="L63" i="82"/>
  <c r="K63" i="82"/>
  <c r="J63" i="82"/>
  <c r="I63" i="82"/>
  <c r="H63" i="82"/>
  <c r="G63" i="82"/>
  <c r="F63" i="82"/>
  <c r="E63" i="82"/>
  <c r="D63" i="82"/>
  <c r="C63" i="82"/>
  <c r="B63" i="82"/>
  <c r="A63" i="82"/>
  <c r="L62" i="82"/>
  <c r="K62" i="82"/>
  <c r="J62" i="82"/>
  <c r="I62" i="82"/>
  <c r="H62" i="82"/>
  <c r="G62" i="82"/>
  <c r="F62" i="82"/>
  <c r="E62" i="82"/>
  <c r="D62" i="82"/>
  <c r="C62" i="82"/>
  <c r="B62" i="82"/>
  <c r="A62" i="82"/>
  <c r="L61" i="82"/>
  <c r="K61" i="82"/>
  <c r="J61" i="82"/>
  <c r="I61" i="82"/>
  <c r="H61" i="82"/>
  <c r="G61" i="82"/>
  <c r="F61" i="82"/>
  <c r="E61" i="82"/>
  <c r="D61" i="82"/>
  <c r="C61" i="82"/>
  <c r="B61" i="82"/>
  <c r="A61" i="82"/>
  <c r="L60" i="82"/>
  <c r="K60" i="82"/>
  <c r="J60" i="82"/>
  <c r="I60" i="82"/>
  <c r="H60" i="82"/>
  <c r="G60" i="82"/>
  <c r="F60" i="82"/>
  <c r="E60" i="82"/>
  <c r="D60" i="82"/>
  <c r="C60" i="82"/>
  <c r="B60" i="82"/>
  <c r="A60" i="82"/>
  <c r="L59" i="82"/>
  <c r="K59" i="82"/>
  <c r="J59" i="82"/>
  <c r="I59" i="82"/>
  <c r="H59" i="82"/>
  <c r="G59" i="82"/>
  <c r="F59" i="82"/>
  <c r="E59" i="82"/>
  <c r="D59" i="82"/>
  <c r="C59" i="82"/>
  <c r="B59" i="82"/>
  <c r="A59" i="82"/>
  <c r="L58" i="82"/>
  <c r="K58" i="82"/>
  <c r="J58" i="82"/>
  <c r="I58" i="82"/>
  <c r="H58" i="82"/>
  <c r="G58" i="82"/>
  <c r="F58" i="82"/>
  <c r="E58" i="82"/>
  <c r="D58" i="82"/>
  <c r="C58" i="82"/>
  <c r="B58" i="82"/>
  <c r="A58" i="82"/>
  <c r="L57" i="82"/>
  <c r="K57" i="82"/>
  <c r="J57" i="82"/>
  <c r="I57" i="82"/>
  <c r="H57" i="82"/>
  <c r="G57" i="82"/>
  <c r="F57" i="82"/>
  <c r="E57" i="82"/>
  <c r="D57" i="82"/>
  <c r="C57" i="82"/>
  <c r="B57" i="82"/>
  <c r="A57" i="82"/>
  <c r="L56" i="82"/>
  <c r="K56" i="82"/>
  <c r="J56" i="82"/>
  <c r="I56" i="82"/>
  <c r="H56" i="82"/>
  <c r="G56" i="82"/>
  <c r="F56" i="82"/>
  <c r="E56" i="82"/>
  <c r="D56" i="82"/>
  <c r="C56" i="82"/>
  <c r="B56" i="82"/>
  <c r="A56" i="82"/>
  <c r="L55" i="82"/>
  <c r="K55" i="82"/>
  <c r="J55" i="82"/>
  <c r="I55" i="82"/>
  <c r="H55" i="82"/>
  <c r="G55" i="82"/>
  <c r="F55" i="82"/>
  <c r="E55" i="82"/>
  <c r="D55" i="82"/>
  <c r="C55" i="82"/>
  <c r="B55" i="82"/>
  <c r="A55" i="82"/>
  <c r="L54" i="82"/>
  <c r="K54" i="82"/>
  <c r="J54" i="82"/>
  <c r="I54" i="82"/>
  <c r="H54" i="82"/>
  <c r="G54" i="82"/>
  <c r="F54" i="82"/>
  <c r="E54" i="82"/>
  <c r="D54" i="82"/>
  <c r="C54" i="82"/>
  <c r="B54" i="82"/>
  <c r="A54" i="82"/>
  <c r="L53" i="82"/>
  <c r="K53" i="82"/>
  <c r="J53" i="82"/>
  <c r="I53" i="82"/>
  <c r="H53" i="82"/>
  <c r="G53" i="82"/>
  <c r="F53" i="82"/>
  <c r="E53" i="82"/>
  <c r="D53" i="82"/>
  <c r="C53" i="82"/>
  <c r="B53" i="82"/>
  <c r="A53" i="82"/>
  <c r="L52" i="82"/>
  <c r="K52" i="82"/>
  <c r="J52" i="82"/>
  <c r="I52" i="82"/>
  <c r="H52" i="82"/>
  <c r="G52" i="82"/>
  <c r="F52" i="82"/>
  <c r="E52" i="82"/>
  <c r="D52" i="82"/>
  <c r="C52" i="82"/>
  <c r="B52" i="82"/>
  <c r="A52" i="82"/>
  <c r="L51" i="82"/>
  <c r="K51" i="82"/>
  <c r="J51" i="82"/>
  <c r="I51" i="82"/>
  <c r="H51" i="82"/>
  <c r="G51" i="82"/>
  <c r="F51" i="82"/>
  <c r="E51" i="82"/>
  <c r="D51" i="82"/>
  <c r="C51" i="82"/>
  <c r="B51" i="82"/>
  <c r="A51" i="82"/>
  <c r="L50" i="82"/>
  <c r="K50" i="82"/>
  <c r="J50" i="82"/>
  <c r="I50" i="82"/>
  <c r="H50" i="82"/>
  <c r="G50" i="82"/>
  <c r="F50" i="82"/>
  <c r="E50" i="82"/>
  <c r="D50" i="82"/>
  <c r="C50" i="82"/>
  <c r="B50" i="82"/>
  <c r="A50" i="82"/>
  <c r="L49" i="82"/>
  <c r="K49" i="82"/>
  <c r="J49" i="82"/>
  <c r="I49" i="82"/>
  <c r="H49" i="82"/>
  <c r="G49" i="82"/>
  <c r="F49" i="82"/>
  <c r="E49" i="82"/>
  <c r="D49" i="82"/>
  <c r="C49" i="82"/>
  <c r="B49" i="82"/>
  <c r="A49" i="82"/>
  <c r="L48" i="82"/>
  <c r="K48" i="82"/>
  <c r="J48" i="82"/>
  <c r="I48" i="82"/>
  <c r="H48" i="82"/>
  <c r="G48" i="82"/>
  <c r="F48" i="82"/>
  <c r="E48" i="82"/>
  <c r="D48" i="82"/>
  <c r="C48" i="82"/>
  <c r="B48" i="82"/>
  <c r="A48" i="82"/>
  <c r="L47" i="82"/>
  <c r="K47" i="82"/>
  <c r="J47" i="82"/>
  <c r="I47" i="82"/>
  <c r="H47" i="82"/>
  <c r="G47" i="82"/>
  <c r="F47" i="82"/>
  <c r="E47" i="82"/>
  <c r="D47" i="82"/>
  <c r="C47" i="82"/>
  <c r="B47" i="82"/>
  <c r="A47" i="82"/>
  <c r="L46" i="82"/>
  <c r="K46" i="82"/>
  <c r="J46" i="82"/>
  <c r="I46" i="82"/>
  <c r="H46" i="82"/>
  <c r="G46" i="82"/>
  <c r="F46" i="82"/>
  <c r="E46" i="82"/>
  <c r="D46" i="82"/>
  <c r="C46" i="82"/>
  <c r="B46" i="82"/>
  <c r="A46" i="82"/>
  <c r="L45" i="82"/>
  <c r="K45" i="82"/>
  <c r="J45" i="82"/>
  <c r="I45" i="82"/>
  <c r="H45" i="82"/>
  <c r="G45" i="82"/>
  <c r="F45" i="82"/>
  <c r="E45" i="82"/>
  <c r="D45" i="82"/>
  <c r="C45" i="82"/>
  <c r="B45" i="82"/>
  <c r="A45" i="82"/>
  <c r="L44" i="82"/>
  <c r="K44" i="82"/>
  <c r="J44" i="82"/>
  <c r="I44" i="82"/>
  <c r="H44" i="82"/>
  <c r="G44" i="82"/>
  <c r="F44" i="82"/>
  <c r="E44" i="82"/>
  <c r="D44" i="82"/>
  <c r="C44" i="82"/>
  <c r="B44" i="82"/>
  <c r="A44" i="82"/>
  <c r="L43" i="82"/>
  <c r="K43" i="82"/>
  <c r="J43" i="82"/>
  <c r="I43" i="82"/>
  <c r="H43" i="82"/>
  <c r="G43" i="82"/>
  <c r="F43" i="82"/>
  <c r="E43" i="82"/>
  <c r="D43" i="82"/>
  <c r="C43" i="82"/>
  <c r="B43" i="82"/>
  <c r="A43" i="82"/>
  <c r="L42" i="82"/>
  <c r="K42" i="82"/>
  <c r="J42" i="82"/>
  <c r="I42" i="82"/>
  <c r="H42" i="82"/>
  <c r="G42" i="82"/>
  <c r="F42" i="82"/>
  <c r="E42" i="82"/>
  <c r="D42" i="82"/>
  <c r="C42" i="82"/>
  <c r="B42" i="82"/>
  <c r="A42" i="82"/>
  <c r="L41" i="82"/>
  <c r="K41" i="82"/>
  <c r="J41" i="82"/>
  <c r="I41" i="82"/>
  <c r="H41" i="82"/>
  <c r="G41" i="82"/>
  <c r="F41" i="82"/>
  <c r="E41" i="82"/>
  <c r="D41" i="82"/>
  <c r="C41" i="82"/>
  <c r="B41" i="82"/>
  <c r="A41" i="82"/>
  <c r="L40" i="82"/>
  <c r="K40" i="82"/>
  <c r="J40" i="82"/>
  <c r="I40" i="82"/>
  <c r="H40" i="82"/>
  <c r="G40" i="82"/>
  <c r="F40" i="82"/>
  <c r="E40" i="82"/>
  <c r="D40" i="82"/>
  <c r="C40" i="82"/>
  <c r="B40" i="82"/>
  <c r="A40" i="82"/>
  <c r="L39" i="82"/>
  <c r="K39" i="82"/>
  <c r="J39" i="82"/>
  <c r="I39" i="82"/>
  <c r="H39" i="82"/>
  <c r="G39" i="82"/>
  <c r="F39" i="82"/>
  <c r="E39" i="82"/>
  <c r="D39" i="82"/>
  <c r="C39" i="82"/>
  <c r="B39" i="82"/>
  <c r="A39" i="82"/>
  <c r="L38" i="82"/>
  <c r="K38" i="82"/>
  <c r="J38" i="82"/>
  <c r="I38" i="82"/>
  <c r="H38" i="82"/>
  <c r="G38" i="82"/>
  <c r="F38" i="82"/>
  <c r="E38" i="82"/>
  <c r="D38" i="82"/>
  <c r="C38" i="82"/>
  <c r="B38" i="82"/>
  <c r="A38" i="82"/>
  <c r="L37" i="82"/>
  <c r="K37" i="82"/>
  <c r="J37" i="82"/>
  <c r="I37" i="82"/>
  <c r="H37" i="82"/>
  <c r="G37" i="82"/>
  <c r="F37" i="82"/>
  <c r="E37" i="82"/>
  <c r="D37" i="82"/>
  <c r="C37" i="82"/>
  <c r="B37" i="82"/>
  <c r="A37" i="82"/>
  <c r="L36" i="82"/>
  <c r="K36" i="82"/>
  <c r="J36" i="82"/>
  <c r="I36" i="82"/>
  <c r="H36" i="82"/>
  <c r="G36" i="82"/>
  <c r="F36" i="82"/>
  <c r="E36" i="82"/>
  <c r="D36" i="82"/>
  <c r="C36" i="82"/>
  <c r="B36" i="82"/>
  <c r="A36" i="82"/>
  <c r="L35" i="82"/>
  <c r="K35" i="82"/>
  <c r="J35" i="82"/>
  <c r="I35" i="82"/>
  <c r="H35" i="82"/>
  <c r="G35" i="82"/>
  <c r="F35" i="82"/>
  <c r="E35" i="82"/>
  <c r="D35" i="82"/>
  <c r="C35" i="82"/>
  <c r="B35" i="82"/>
  <c r="A35" i="82"/>
  <c r="L34" i="82"/>
  <c r="K34" i="82"/>
  <c r="J34" i="82"/>
  <c r="I34" i="82"/>
  <c r="H34" i="82"/>
  <c r="G34" i="82"/>
  <c r="F34" i="82"/>
  <c r="E34" i="82"/>
  <c r="D34" i="82"/>
  <c r="C34" i="82"/>
  <c r="B34" i="82"/>
  <c r="A34" i="82"/>
  <c r="L33" i="82"/>
  <c r="K33" i="82"/>
  <c r="J33" i="82"/>
  <c r="I33" i="82"/>
  <c r="H33" i="82"/>
  <c r="G33" i="82"/>
  <c r="F33" i="82"/>
  <c r="E33" i="82"/>
  <c r="D33" i="82"/>
  <c r="C33" i="82"/>
  <c r="B33" i="82"/>
  <c r="A33" i="82"/>
  <c r="L32" i="82"/>
  <c r="K32" i="82"/>
  <c r="J32" i="82"/>
  <c r="I32" i="82"/>
  <c r="H32" i="82"/>
  <c r="G32" i="82"/>
  <c r="F32" i="82"/>
  <c r="E32" i="82"/>
  <c r="D32" i="82"/>
  <c r="C32" i="82"/>
  <c r="B32" i="82"/>
  <c r="A32" i="82"/>
  <c r="L31" i="82"/>
  <c r="K31" i="82"/>
  <c r="J31" i="82"/>
  <c r="I31" i="82"/>
  <c r="H31" i="82"/>
  <c r="G31" i="82"/>
  <c r="F31" i="82"/>
  <c r="E31" i="82"/>
  <c r="D31" i="82"/>
  <c r="C31" i="82"/>
  <c r="B31" i="82"/>
  <c r="A31" i="82"/>
  <c r="L30" i="82"/>
  <c r="K30" i="82"/>
  <c r="J30" i="82"/>
  <c r="I30" i="82"/>
  <c r="H30" i="82"/>
  <c r="G30" i="82"/>
  <c r="F30" i="82"/>
  <c r="E30" i="82"/>
  <c r="D30" i="82"/>
  <c r="C30" i="82"/>
  <c r="B30" i="82"/>
  <c r="A30" i="82"/>
  <c r="L29" i="82"/>
  <c r="K29" i="82"/>
  <c r="J29" i="82"/>
  <c r="I29" i="82"/>
  <c r="H29" i="82"/>
  <c r="G29" i="82"/>
  <c r="F29" i="82"/>
  <c r="E29" i="82"/>
  <c r="D29" i="82"/>
  <c r="C29" i="82"/>
  <c r="B29" i="82"/>
  <c r="A29" i="82"/>
  <c r="L28" i="82"/>
  <c r="K28" i="82"/>
  <c r="J28" i="82"/>
  <c r="I28" i="82"/>
  <c r="H28" i="82"/>
  <c r="G28" i="82"/>
  <c r="F28" i="82"/>
  <c r="E28" i="82"/>
  <c r="D28" i="82"/>
  <c r="C28" i="82"/>
  <c r="B28" i="82"/>
  <c r="A28" i="82"/>
  <c r="L27" i="82"/>
  <c r="K27" i="82"/>
  <c r="J27" i="82"/>
  <c r="I27" i="82"/>
  <c r="H27" i="82"/>
  <c r="G27" i="82"/>
  <c r="F27" i="82"/>
  <c r="E27" i="82"/>
  <c r="D27" i="82"/>
  <c r="C27" i="82"/>
  <c r="B27" i="82"/>
  <c r="A27" i="82"/>
  <c r="L26" i="82"/>
  <c r="K26" i="82"/>
  <c r="J26" i="82"/>
  <c r="I26" i="82"/>
  <c r="H26" i="82"/>
  <c r="G26" i="82"/>
  <c r="F26" i="82"/>
  <c r="E26" i="82"/>
  <c r="D26" i="82"/>
  <c r="C26" i="82"/>
  <c r="B26" i="82"/>
  <c r="A26" i="82"/>
  <c r="L25" i="82"/>
  <c r="K25" i="82"/>
  <c r="J25" i="82"/>
  <c r="I25" i="82"/>
  <c r="H25" i="82"/>
  <c r="G25" i="82"/>
  <c r="F25" i="82"/>
  <c r="E25" i="82"/>
  <c r="D25" i="82"/>
  <c r="C25" i="82"/>
  <c r="B25" i="82"/>
  <c r="A25" i="82"/>
  <c r="L24" i="82"/>
  <c r="K24" i="82"/>
  <c r="J24" i="82"/>
  <c r="I24" i="82"/>
  <c r="H24" i="82"/>
  <c r="G24" i="82"/>
  <c r="F24" i="82"/>
  <c r="E24" i="82"/>
  <c r="D24" i="82"/>
  <c r="C24" i="82"/>
  <c r="B24" i="82"/>
  <c r="A24" i="82"/>
  <c r="L23" i="82"/>
  <c r="K23" i="82"/>
  <c r="J23" i="82"/>
  <c r="I23" i="82"/>
  <c r="H23" i="82"/>
  <c r="G23" i="82"/>
  <c r="F23" i="82"/>
  <c r="E23" i="82"/>
  <c r="D23" i="82"/>
  <c r="C23" i="82"/>
  <c r="B23" i="82"/>
  <c r="A23" i="82"/>
  <c r="L22" i="82"/>
  <c r="K22" i="82"/>
  <c r="J22" i="82"/>
  <c r="I22" i="82"/>
  <c r="H22" i="82"/>
  <c r="G22" i="82"/>
  <c r="F22" i="82"/>
  <c r="E22" i="82"/>
  <c r="D22" i="82"/>
  <c r="C22" i="82"/>
  <c r="B22" i="82"/>
  <c r="A22" i="82"/>
  <c r="L21" i="82"/>
  <c r="K21" i="82"/>
  <c r="J21" i="82"/>
  <c r="I21" i="82"/>
  <c r="H21" i="82"/>
  <c r="G21" i="82"/>
  <c r="F21" i="82"/>
  <c r="E21" i="82"/>
  <c r="D21" i="82"/>
  <c r="C21" i="82"/>
  <c r="B21" i="82"/>
  <c r="A21" i="82"/>
  <c r="L20" i="82"/>
  <c r="K20" i="82"/>
  <c r="J20" i="82"/>
  <c r="I20" i="82"/>
  <c r="H20" i="82"/>
  <c r="G20" i="82"/>
  <c r="F20" i="82"/>
  <c r="E20" i="82"/>
  <c r="D20" i="82"/>
  <c r="C20" i="82"/>
  <c r="B20" i="82"/>
  <c r="A20" i="82"/>
  <c r="L19" i="82"/>
  <c r="K19" i="82"/>
  <c r="J19" i="82"/>
  <c r="I19" i="82"/>
  <c r="H19" i="82"/>
  <c r="G19" i="82"/>
  <c r="F19" i="82"/>
  <c r="E19" i="82"/>
  <c r="D19" i="82"/>
  <c r="C19" i="82"/>
  <c r="B19" i="82"/>
  <c r="A19" i="82"/>
  <c r="L18" i="82"/>
  <c r="K18" i="82"/>
  <c r="J18" i="82"/>
  <c r="I18" i="82"/>
  <c r="H18" i="82"/>
  <c r="G18" i="82"/>
  <c r="F18" i="82"/>
  <c r="E18" i="82"/>
  <c r="D18" i="82"/>
  <c r="C18" i="82"/>
  <c r="B18" i="82"/>
  <c r="A18" i="82"/>
  <c r="L17" i="82"/>
  <c r="K17" i="82"/>
  <c r="J17" i="82"/>
  <c r="I17" i="82"/>
  <c r="H17" i="82"/>
  <c r="G17" i="82"/>
  <c r="F17" i="82"/>
  <c r="E17" i="82"/>
  <c r="D17" i="82"/>
  <c r="C17" i="82"/>
  <c r="B17" i="82"/>
  <c r="A17" i="82"/>
  <c r="L16" i="82"/>
  <c r="K16" i="82"/>
  <c r="J16" i="82"/>
  <c r="I16" i="82"/>
  <c r="H16" i="82"/>
  <c r="G16" i="82"/>
  <c r="F16" i="82"/>
  <c r="E16" i="82"/>
  <c r="D16" i="82"/>
  <c r="C16" i="82"/>
  <c r="B16" i="82"/>
  <c r="A16" i="82"/>
  <c r="L15" i="82"/>
  <c r="K15" i="82"/>
  <c r="J15" i="82"/>
  <c r="I15" i="82"/>
  <c r="H15" i="82"/>
  <c r="G15" i="82"/>
  <c r="F15" i="82"/>
  <c r="E15" i="82"/>
  <c r="D15" i="82"/>
  <c r="C15" i="82"/>
  <c r="B15" i="82"/>
  <c r="A15" i="82"/>
  <c r="L14" i="82"/>
  <c r="K14" i="82"/>
  <c r="J14" i="82"/>
  <c r="I14" i="82"/>
  <c r="H14" i="82"/>
  <c r="G14" i="82"/>
  <c r="F14" i="82"/>
  <c r="E14" i="82"/>
  <c r="D14" i="82"/>
  <c r="C14" i="82"/>
  <c r="B14" i="82"/>
  <c r="A14" i="82"/>
  <c r="L13" i="82"/>
  <c r="K13" i="82"/>
  <c r="J13" i="82"/>
  <c r="I13" i="82"/>
  <c r="H13" i="82"/>
  <c r="G13" i="82"/>
  <c r="F13" i="82"/>
  <c r="E13" i="82"/>
  <c r="D13" i="82"/>
  <c r="C13" i="82"/>
  <c r="B13" i="82"/>
  <c r="A13" i="82"/>
  <c r="L12" i="82"/>
  <c r="K12" i="82"/>
  <c r="J12" i="82"/>
  <c r="I12" i="82"/>
  <c r="H12" i="82"/>
  <c r="G12" i="82"/>
  <c r="F12" i="82"/>
  <c r="E12" i="82"/>
  <c r="D12" i="82"/>
  <c r="C12" i="82"/>
  <c r="B12" i="82"/>
  <c r="A12" i="82"/>
  <c r="L11" i="82"/>
  <c r="K11" i="82"/>
  <c r="J11" i="82"/>
  <c r="I11" i="82"/>
  <c r="H11" i="82"/>
  <c r="G11" i="82"/>
  <c r="F11" i="82"/>
  <c r="E11" i="82"/>
  <c r="D11" i="82"/>
  <c r="C11" i="82"/>
  <c r="B11" i="82"/>
  <c r="A11" i="82"/>
  <c r="L10" i="82"/>
  <c r="K10" i="82"/>
  <c r="J10" i="82"/>
  <c r="I10" i="82"/>
  <c r="H10" i="82"/>
  <c r="G10" i="82"/>
  <c r="F10" i="82"/>
  <c r="E10" i="82"/>
  <c r="D10" i="82"/>
  <c r="C10" i="82"/>
  <c r="B10" i="82"/>
  <c r="A10" i="82"/>
  <c r="L9" i="82"/>
  <c r="K9" i="82"/>
  <c r="J9" i="82"/>
  <c r="I9" i="82"/>
  <c r="H9" i="82"/>
  <c r="G9" i="82"/>
  <c r="F9" i="82"/>
  <c r="E9" i="82"/>
  <c r="D9" i="82"/>
  <c r="C9" i="82"/>
  <c r="B9" i="82"/>
  <c r="A9" i="82"/>
  <c r="L8" i="82"/>
  <c r="K8" i="82"/>
  <c r="J8" i="82"/>
  <c r="I8" i="82"/>
  <c r="H8" i="82"/>
  <c r="G8" i="82"/>
  <c r="F8" i="82"/>
  <c r="E8" i="82"/>
  <c r="D8" i="82"/>
  <c r="C8" i="82"/>
  <c r="B8" i="82"/>
  <c r="A8" i="82"/>
  <c r="L7" i="82"/>
  <c r="K7" i="82"/>
  <c r="J7" i="82"/>
  <c r="I7" i="82"/>
  <c r="H7" i="82"/>
  <c r="G7" i="82"/>
  <c r="F7" i="82"/>
  <c r="E7" i="82"/>
  <c r="D7" i="82"/>
  <c r="C7" i="82"/>
  <c r="B7" i="82"/>
  <c r="A7" i="82"/>
  <c r="L6" i="82"/>
  <c r="K6" i="82"/>
  <c r="J6" i="82"/>
  <c r="I6" i="82"/>
  <c r="H6" i="82"/>
  <c r="G6" i="82"/>
  <c r="F6" i="82"/>
  <c r="E6" i="82"/>
  <c r="D6" i="82"/>
  <c r="C6" i="82"/>
  <c r="B6" i="82"/>
  <c r="A6" i="82"/>
  <c r="L5" i="82"/>
  <c r="K5" i="82"/>
  <c r="J5" i="82"/>
  <c r="I5" i="82"/>
  <c r="H5" i="82"/>
  <c r="G5" i="82"/>
  <c r="F5" i="82"/>
  <c r="E5" i="82"/>
  <c r="D5" i="82"/>
  <c r="C5" i="82"/>
  <c r="B5" i="82"/>
  <c r="A5" i="82"/>
  <c r="L4" i="82"/>
  <c r="K4" i="82"/>
  <c r="J4" i="82"/>
  <c r="I4" i="82"/>
  <c r="H4" i="82"/>
  <c r="G4" i="82"/>
  <c r="F4" i="82"/>
  <c r="E4" i="82"/>
  <c r="D4" i="82"/>
  <c r="C4" i="82"/>
  <c r="B4" i="82"/>
  <c r="A4" i="82"/>
  <c r="L3" i="82"/>
  <c r="K3" i="82"/>
  <c r="J3" i="82"/>
  <c r="I3" i="82"/>
  <c r="H3" i="82"/>
  <c r="G3" i="82"/>
  <c r="F3" i="82"/>
  <c r="E3" i="82"/>
  <c r="D3" i="82"/>
  <c r="C3" i="82"/>
  <c r="B3" i="82"/>
  <c r="A3" i="82"/>
  <c r="L2" i="82"/>
  <c r="K2" i="82"/>
  <c r="J2" i="82"/>
  <c r="I2" i="82"/>
  <c r="H2" i="82"/>
  <c r="G2" i="82"/>
  <c r="F2" i="82"/>
  <c r="E2" i="82"/>
  <c r="D2" i="82"/>
  <c r="C2" i="82"/>
  <c r="B2" i="82"/>
  <c r="A2" i="82"/>
  <c r="AC93" i="84" l="1"/>
  <c r="B4" i="79"/>
  <c r="F19" i="83" s="1"/>
  <c r="D17" i="83" l="1"/>
  <c r="F15" i="85"/>
  <c r="O21" i="85"/>
  <c r="N14" i="85"/>
  <c r="B11" i="85"/>
  <c r="E14" i="85"/>
  <c r="H17" i="85"/>
  <c r="K20" i="85"/>
  <c r="H16" i="85"/>
  <c r="E11" i="85"/>
  <c r="H14" i="85"/>
  <c r="K17" i="85"/>
  <c r="N20" i="85"/>
  <c r="K15" i="85"/>
  <c r="H11" i="85"/>
  <c r="K14" i="85"/>
  <c r="N17" i="85"/>
  <c r="B21" i="85"/>
  <c r="F11" i="85"/>
  <c r="O12" i="85"/>
  <c r="I14" i="85"/>
  <c r="C16" i="85"/>
  <c r="L17" i="85"/>
  <c r="F19" i="85"/>
  <c r="O20" i="85"/>
  <c r="L10" i="85"/>
  <c r="F12" i="85"/>
  <c r="O13" i="85"/>
  <c r="I15" i="85"/>
  <c r="C17" i="85"/>
  <c r="L18" i="85"/>
  <c r="F20" i="85"/>
  <c r="E10" i="85"/>
  <c r="K16" i="85"/>
  <c r="B14" i="85"/>
  <c r="K13" i="85"/>
  <c r="B20" i="85"/>
  <c r="K10" i="85"/>
  <c r="B17" i="85"/>
  <c r="D17" i="85" s="1"/>
  <c r="O10" i="85"/>
  <c r="C14" i="85"/>
  <c r="O18" i="85"/>
  <c r="F10" i="85"/>
  <c r="I13" i="85"/>
  <c r="F18" i="85"/>
  <c r="N21" i="85"/>
  <c r="E17" i="85"/>
  <c r="N11" i="85"/>
  <c r="B15" i="85"/>
  <c r="E18" i="85"/>
  <c r="H21" i="85"/>
  <c r="N18" i="85"/>
  <c r="B12" i="85"/>
  <c r="E15" i="85"/>
  <c r="H18" i="85"/>
  <c r="K21" i="85"/>
  <c r="B18" i="85"/>
  <c r="E12" i="85"/>
  <c r="H15" i="85"/>
  <c r="K18" i="85"/>
  <c r="C10" i="85"/>
  <c r="L11" i="85"/>
  <c r="F13" i="85"/>
  <c r="O14" i="85"/>
  <c r="I16" i="85"/>
  <c r="C18" i="85"/>
  <c r="L19" i="85"/>
  <c r="F21" i="85"/>
  <c r="C11" i="85"/>
  <c r="L12" i="85"/>
  <c r="F14" i="85"/>
  <c r="O15" i="85"/>
  <c r="I17" i="85"/>
  <c r="C19" i="85"/>
  <c r="L20" i="85"/>
  <c r="H12" i="85"/>
  <c r="H13" i="85"/>
  <c r="N19" i="85"/>
  <c r="H10" i="85"/>
  <c r="N16" i="85"/>
  <c r="E13" i="85"/>
  <c r="N13" i="85"/>
  <c r="E20" i="85"/>
  <c r="I12" i="85"/>
  <c r="F17" i="85"/>
  <c r="I20" i="85"/>
  <c r="O11" i="85"/>
  <c r="L16" i="85"/>
  <c r="I21" i="85"/>
  <c r="B10" i="85"/>
  <c r="K19" i="85"/>
  <c r="M19" i="85" s="1"/>
  <c r="K12" i="85"/>
  <c r="N15" i="85"/>
  <c r="B19" i="85"/>
  <c r="K11" i="85"/>
  <c r="H20" i="85"/>
  <c r="N12" i="85"/>
  <c r="B16" i="85"/>
  <c r="E19" i="85"/>
  <c r="N10" i="85"/>
  <c r="E21" i="85"/>
  <c r="B13" i="85"/>
  <c r="E16" i="85"/>
  <c r="H19" i="85"/>
  <c r="I10" i="85"/>
  <c r="C12" i="85"/>
  <c r="L13" i="85"/>
  <c r="O16" i="85"/>
  <c r="I18" i="85"/>
  <c r="C20" i="85"/>
  <c r="L21" i="85"/>
  <c r="I11" i="85"/>
  <c r="C13" i="85"/>
  <c r="L14" i="85"/>
  <c r="F16" i="85"/>
  <c r="O17" i="85"/>
  <c r="I19" i="85"/>
  <c r="C21" i="85"/>
  <c r="L15" i="85"/>
  <c r="C15" i="85"/>
  <c r="D15" i="85" s="1"/>
  <c r="O19" i="85"/>
  <c r="A25" i="85"/>
  <c r="B25" i="83"/>
  <c r="F21" i="83"/>
  <c r="F17" i="83"/>
  <c r="F13" i="83"/>
  <c r="D18" i="83"/>
  <c r="D14" i="83"/>
  <c r="C20" i="83"/>
  <c r="C16" i="83"/>
  <c r="C12" i="83"/>
  <c r="F10" i="83"/>
  <c r="D15" i="83"/>
  <c r="C13" i="83"/>
  <c r="F20" i="83"/>
  <c r="F16" i="83"/>
  <c r="F12" i="83"/>
  <c r="D21" i="83"/>
  <c r="D13" i="83"/>
  <c r="C19" i="83"/>
  <c r="C15" i="83"/>
  <c r="C11" i="83"/>
  <c r="F14" i="83"/>
  <c r="D19" i="83"/>
  <c r="C21" i="83"/>
  <c r="F15" i="83"/>
  <c r="F11" i="83"/>
  <c r="D20" i="83"/>
  <c r="D16" i="83"/>
  <c r="D12" i="83"/>
  <c r="D10" i="83"/>
  <c r="C18" i="83"/>
  <c r="C14" i="83"/>
  <c r="C10" i="83"/>
  <c r="F18" i="83"/>
  <c r="D11" i="83"/>
  <c r="C17" i="83"/>
  <c r="E17" i="83" s="1"/>
  <c r="A6" i="79"/>
  <c r="B11" i="79" s="1"/>
  <c r="M11" i="85" l="1"/>
  <c r="P21" i="85"/>
  <c r="J21" i="85"/>
  <c r="P19" i="85"/>
  <c r="P13" i="85"/>
  <c r="D19" i="85"/>
  <c r="M18" i="85"/>
  <c r="G14" i="83"/>
  <c r="J15" i="85"/>
  <c r="G21" i="85"/>
  <c r="P12" i="85"/>
  <c r="P15" i="85"/>
  <c r="P11" i="85"/>
  <c r="G19" i="83"/>
  <c r="E15" i="83"/>
  <c r="J20" i="85"/>
  <c r="M12" i="85"/>
  <c r="J19" i="85"/>
  <c r="P18" i="85"/>
  <c r="D10" i="85"/>
  <c r="G14" i="85"/>
  <c r="E14" i="83"/>
  <c r="P14" i="85"/>
  <c r="G16" i="85"/>
  <c r="D14" i="85"/>
  <c r="J14" i="85"/>
  <c r="G18" i="83"/>
  <c r="D13" i="85"/>
  <c r="G15" i="85"/>
  <c r="M16" i="85"/>
  <c r="M10" i="85"/>
  <c r="L23" i="85"/>
  <c r="D16" i="85"/>
  <c r="B23" i="85"/>
  <c r="D21" i="85"/>
  <c r="M15" i="85"/>
  <c r="G11" i="85"/>
  <c r="G21" i="83"/>
  <c r="I23" i="85"/>
  <c r="G13" i="85"/>
  <c r="C23" i="85"/>
  <c r="D18" i="85"/>
  <c r="D12" i="85"/>
  <c r="G18" i="85"/>
  <c r="D20" i="85"/>
  <c r="E23" i="85"/>
  <c r="P17" i="85"/>
  <c r="P20" i="85"/>
  <c r="J16" i="85"/>
  <c r="D11" i="85"/>
  <c r="G20" i="83"/>
  <c r="N23" i="85"/>
  <c r="P10" i="85"/>
  <c r="P16" i="85"/>
  <c r="J12" i="85"/>
  <c r="M21" i="85"/>
  <c r="J13" i="85"/>
  <c r="O23" i="85"/>
  <c r="M13" i="85"/>
  <c r="G20" i="85"/>
  <c r="G19" i="85"/>
  <c r="K23" i="85"/>
  <c r="M14" i="85"/>
  <c r="M17" i="85"/>
  <c r="M20" i="85"/>
  <c r="J10" i="85"/>
  <c r="H23" i="85"/>
  <c r="J18" i="85"/>
  <c r="G17" i="85"/>
  <c r="G10" i="85"/>
  <c r="F23" i="85"/>
  <c r="G12" i="85"/>
  <c r="J11" i="85"/>
  <c r="J17" i="85"/>
  <c r="E12" i="83"/>
  <c r="E18" i="83"/>
  <c r="E13" i="83"/>
  <c r="E16" i="83"/>
  <c r="G13" i="83"/>
  <c r="G11" i="83"/>
  <c r="E19" i="83"/>
  <c r="G12" i="83"/>
  <c r="E20" i="83"/>
  <c r="G17" i="83"/>
  <c r="G16" i="83"/>
  <c r="E11" i="83"/>
  <c r="E21" i="83"/>
  <c r="D25" i="83"/>
  <c r="D23" i="83"/>
  <c r="G15" i="83"/>
  <c r="C23" i="83"/>
  <c r="E10" i="83"/>
  <c r="F23" i="83"/>
  <c r="G10" i="83"/>
  <c r="B14" i="79"/>
  <c r="B21" i="79"/>
  <c r="B17" i="79"/>
  <c r="B16" i="79"/>
  <c r="B15" i="79"/>
  <c r="B12" i="79"/>
  <c r="B13" i="79"/>
  <c r="B19" i="79"/>
  <c r="B20" i="79"/>
  <c r="B18" i="79"/>
  <c r="J23" i="85" l="1"/>
  <c r="G23" i="83"/>
  <c r="C25" i="83"/>
  <c r="O25" i="85"/>
  <c r="P23" i="85"/>
  <c r="M23" i="85"/>
  <c r="G23" i="85"/>
  <c r="D23" i="85"/>
  <c r="E23" i="83"/>
  <c r="F25" i="83"/>
  <c r="G25" i="83" s="1"/>
  <c r="C25" i="85"/>
  <c r="F25" i="85"/>
  <c r="I25" i="85"/>
  <c r="L25" i="85"/>
  <c r="B25" i="85"/>
  <c r="E25" i="85"/>
  <c r="N25" i="85"/>
  <c r="H25" i="85"/>
  <c r="K25" i="85"/>
  <c r="P25" i="85" l="1"/>
  <c r="D25" i="85"/>
  <c r="J25" i="85"/>
  <c r="E25" i="83"/>
  <c r="M25" i="85"/>
  <c r="G25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Eakins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INPUT ACCOUNT NUMBER &amp; PRESS ENTER</t>
        </r>
      </text>
    </comment>
  </commentList>
</comments>
</file>

<file path=xl/sharedStrings.xml><?xml version="1.0" encoding="utf-8"?>
<sst xmlns="http://schemas.openxmlformats.org/spreadsheetml/2006/main" count="6876" uniqueCount="274">
  <si>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</si>
  <si>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</si>
  <si>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</si>
  <si>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</si>
  <si>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</si>
  <si>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</si>
  <si>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</si>
  <si>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</si>
  <si>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</si>
  <si>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</si>
  <si>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</si>
  <si>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</si>
  <si>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</si>
  <si>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ACC</t>
  </si>
  <si>
    <t>STORE</t>
  </si>
  <si>
    <t>YEAR</t>
  </si>
  <si>
    <t>CURRENT MONTH</t>
  </si>
  <si>
    <t>ACCOUNT NUMBER</t>
  </si>
  <si>
    <t>STORE NAME</t>
  </si>
  <si>
    <t>ACC NO.</t>
  </si>
  <si>
    <t>MAIDSTONE</t>
  </si>
  <si>
    <t>EALING</t>
  </si>
  <si>
    <t>BLISS SKIN &amp; LASER</t>
  </si>
  <si>
    <t>HATCH END</t>
  </si>
  <si>
    <t>NOTTINGHAM</t>
  </si>
  <si>
    <t>CARDIFF</t>
  </si>
  <si>
    <t>GLASGOW</t>
  </si>
  <si>
    <t>LEEDS</t>
  </si>
  <si>
    <t>LIVERPOOL</t>
  </si>
  <si>
    <t>LONDON</t>
  </si>
  <si>
    <t>CHICHESTER</t>
  </si>
  <si>
    <t>BEVERLEY</t>
  </si>
  <si>
    <t>LANCASTER</t>
  </si>
  <si>
    <t>BARNSLEY</t>
  </si>
  <si>
    <t>SUTTON COLDFIELD</t>
  </si>
  <si>
    <t>ELGIN</t>
  </si>
  <si>
    <t>CENTRAL PHARMACY</t>
  </si>
  <si>
    <t>WINCHESTER</t>
  </si>
  <si>
    <t>WORTHING</t>
  </si>
  <si>
    <t>DONCASTER</t>
  </si>
  <si>
    <t>ASHFORD</t>
  </si>
  <si>
    <t>WAKEFIELD</t>
  </si>
  <si>
    <t>NEWPORT</t>
  </si>
  <si>
    <t>ASHBY DE LA ZOUCH</t>
  </si>
  <si>
    <t>GRANTHAM</t>
  </si>
  <si>
    <t>CUTTING COMPANY</t>
  </si>
  <si>
    <t>LOUGHBOROUGH</t>
  </si>
  <si>
    <t>AREA</t>
  </si>
  <si>
    <t>TOWN</t>
  </si>
  <si>
    <t>From  cstore c, GOLD g</t>
  </si>
  <si>
    <t>where g.acc = c.acc</t>
  </si>
  <si>
    <t>and c.stogrpcode = 'GOL'</t>
  </si>
  <si>
    <t>order by c.storename</t>
  </si>
  <si>
    <t>ALRESFORD BEAUTY</t>
  </si>
  <si>
    <t>ALRESFORD</t>
  </si>
  <si>
    <t>ANNE ROBERTS HAIR &amp; BEAUTY</t>
  </si>
  <si>
    <t>BIRKENHEAD</t>
  </si>
  <si>
    <t>ARDGOWAN HEALTH &amp; BEAUTY</t>
  </si>
  <si>
    <t>GREENOCK</t>
  </si>
  <si>
    <t>BAMBOO</t>
  </si>
  <si>
    <t>BAKEWELL</t>
  </si>
  <si>
    <t>BEAU MONDE</t>
  </si>
  <si>
    <t>ILKLEY</t>
  </si>
  <si>
    <t>BEAUTY AT NO 25</t>
  </si>
  <si>
    <t>BEAUTY OASIS</t>
  </si>
  <si>
    <t>GWENT</t>
  </si>
  <si>
    <t>BIJOU</t>
  </si>
  <si>
    <t>BLISS BEAUTY SUITE</t>
  </si>
  <si>
    <t>FIFE</t>
  </si>
  <si>
    <t>BLISS HAIR &amp; BEAUTY</t>
  </si>
  <si>
    <t>NEWMARKET</t>
  </si>
  <si>
    <t>BUSBY'S HAIR &amp; BEAUTY</t>
  </si>
  <si>
    <t>CHARMEUSE BEAUTY SALON</t>
  </si>
  <si>
    <t>KILMARNOCK</t>
  </si>
  <si>
    <t>CLAIRE PRICE BEAUTY CLINIC</t>
  </si>
  <si>
    <t>ABERGAVENNY</t>
  </si>
  <si>
    <t>CLASSICS</t>
  </si>
  <si>
    <t>KENILWORTH</t>
  </si>
  <si>
    <t>CLOUD NINE SALON</t>
  </si>
  <si>
    <t>WEST BYFLEET</t>
  </si>
  <si>
    <t>COMPLEXIONS</t>
  </si>
  <si>
    <t>CRIEFF HYDRO HAIR &amp; BEAUTY</t>
  </si>
  <si>
    <t>CRIEFF</t>
  </si>
  <si>
    <t>DEAN AND SMEDLEY</t>
  </si>
  <si>
    <t>DECORUS OF KILMCOLM</t>
  </si>
  <si>
    <t>KILMACOLM</t>
  </si>
  <si>
    <t>DR BOO LTD</t>
  </si>
  <si>
    <t>DREAMS EASTWELL PAVILLION</t>
  </si>
  <si>
    <t>ELYSIUM</t>
  </si>
  <si>
    <t>LOUTH</t>
  </si>
  <si>
    <t>ESSENCE BEAUTY &amp; RELAXATION</t>
  </si>
  <si>
    <t>NANTWICH</t>
  </si>
  <si>
    <t>EXPRESSIONS OF BEAUTY</t>
  </si>
  <si>
    <t>NR WIGAN</t>
  </si>
  <si>
    <t>FIONA ANN BEAUTY SALON</t>
  </si>
  <si>
    <t>NEWTOWN ST BOSWELLS</t>
  </si>
  <si>
    <t>FRIDOLIN'S BEAUTY CLINIC</t>
  </si>
  <si>
    <t>PINNER</t>
  </si>
  <si>
    <t>FRONTLINE HAIR &amp; BEAUTY</t>
  </si>
  <si>
    <t>WELLS</t>
  </si>
  <si>
    <t>GRANTHAM HEALTH &amp; BEAUTY</t>
  </si>
  <si>
    <t>HEATHER MITCHELL</t>
  </si>
  <si>
    <t>IAN MCLEOD</t>
  </si>
  <si>
    <t>INCHES OF OXTED</t>
  </si>
  <si>
    <t>OXTED</t>
  </si>
  <si>
    <t>JAKS BEAUTY SHOP</t>
  </si>
  <si>
    <t>LA FEMME</t>
  </si>
  <si>
    <t>FARNHAM</t>
  </si>
  <si>
    <t>LE MIRAGE</t>
  </si>
  <si>
    <t>SAFFRON WALDEN</t>
  </si>
  <si>
    <t>LEMON TREE</t>
  </si>
  <si>
    <t>MARGARET BALFOUR BEAUTY CLINIC</t>
  </si>
  <si>
    <t>SHERBORNE</t>
  </si>
  <si>
    <t>MATISSE BEAUTY CLINIC</t>
  </si>
  <si>
    <t>CHRISTCHURCH</t>
  </si>
  <si>
    <t>MONERA BEAUTY CLINIC</t>
  </si>
  <si>
    <t>THAME</t>
  </si>
  <si>
    <t>NICHOLAS DAVIS HAIR &amp; BEAUTY</t>
  </si>
  <si>
    <t>TETTENHALL</t>
  </si>
  <si>
    <t>ONE HUNDRED &amp; ONE</t>
  </si>
  <si>
    <t>PRETTY WOMAN</t>
  </si>
  <si>
    <t>PRETTY WOMAN  LTD</t>
  </si>
  <si>
    <t>EPPING</t>
  </si>
  <si>
    <t>PROFILES</t>
  </si>
  <si>
    <t>HASSOCKS</t>
  </si>
  <si>
    <t>DUNMOW</t>
  </si>
  <si>
    <t>PRUNERS</t>
  </si>
  <si>
    <t>HAYWARDS HEATH</t>
  </si>
  <si>
    <t>Q HAIR &amp; BEAUTY</t>
  </si>
  <si>
    <t>RACHEL HUNTER BEAUTY CLINIC</t>
  </si>
  <si>
    <t>REFLECTIONS</t>
  </si>
  <si>
    <t>CORBRIDGE</t>
  </si>
  <si>
    <t>REJUVA</t>
  </si>
  <si>
    <t>RHUDDLAN</t>
  </si>
  <si>
    <t>REJUVENESCE LTD</t>
  </si>
  <si>
    <t>MARLBOROUGH</t>
  </si>
  <si>
    <t>RICHARD JOHN HAIR &amp; BEAUTY</t>
  </si>
  <si>
    <t>SCARLETT &amp; STONE</t>
  </si>
  <si>
    <t>SIMPLY BEAUTY</t>
  </si>
  <si>
    <t>RINGWOOD</t>
  </si>
  <si>
    <t>SITTING PRETTY</t>
  </si>
  <si>
    <t>SKIPTON</t>
  </si>
  <si>
    <t>SKIN DEEP</t>
  </si>
  <si>
    <t>TARPORLEY</t>
  </si>
  <si>
    <t>STAPLEFORD PARK</t>
  </si>
  <si>
    <t>MELTON MOWBRAY</t>
  </si>
  <si>
    <t>SUE SHIELDS HEALTH &amp; BEAUTY</t>
  </si>
  <si>
    <t>SYNERGY</t>
  </si>
  <si>
    <t>BINGHAM</t>
  </si>
  <si>
    <t>THE BEAUTY BOX</t>
  </si>
  <si>
    <t>BUCKINGHAM</t>
  </si>
  <si>
    <t>THE BEAUTY CENTRE</t>
  </si>
  <si>
    <t>WIMBORNE</t>
  </si>
  <si>
    <t>DURHAM</t>
  </si>
  <si>
    <t>THE BEAUTY ROOMS</t>
  </si>
  <si>
    <t>WALLHEATH</t>
  </si>
  <si>
    <t>THE BEAUTY ROOMS 2</t>
  </si>
  <si>
    <t>PENN</t>
  </si>
  <si>
    <t>THE BEAUTY SPA</t>
  </si>
  <si>
    <t>THE BEAUTY STUDIO</t>
  </si>
  <si>
    <t>SHENFIELD</t>
  </si>
  <si>
    <t>WARMINSTER</t>
  </si>
  <si>
    <t>THE CUTTING COMPANY</t>
  </si>
  <si>
    <t>WOBURN SANDS</t>
  </si>
  <si>
    <t>THE DAY SALON</t>
  </si>
  <si>
    <t>ST PETER PORT</t>
  </si>
  <si>
    <t>THE FACE &amp; BODY SHOP</t>
  </si>
  <si>
    <t>SADDLEWORTH</t>
  </si>
  <si>
    <t>THE HOUSE OF BEAUTY</t>
  </si>
  <si>
    <t>THE RETREAT</t>
  </si>
  <si>
    <t>LEWES</t>
  </si>
  <si>
    <t>THE TREATMENT ROOMS</t>
  </si>
  <si>
    <t>GRANGE-OVER-SANDS</t>
  </si>
  <si>
    <t>THE WILLOWS BEAUTY SALON</t>
  </si>
  <si>
    <t>TOP TO TOE</t>
  </si>
  <si>
    <t>WISBECH</t>
  </si>
  <si>
    <t>VOGUE BEAUTY CLINIC</t>
  </si>
  <si>
    <t>HAVERFORD WEST</t>
  </si>
  <si>
    <t>WINCHMORES HEALTH &amp; BEAUTY</t>
  </si>
  <si>
    <t>TOTAL</t>
  </si>
  <si>
    <t>BEAUTY AND BEYOND</t>
  </si>
  <si>
    <t>BRIDPORT</t>
  </si>
  <si>
    <t>ESCAPE (ST ANDREWS)</t>
  </si>
  <si>
    <t>ST ANDREWS</t>
  </si>
  <si>
    <t>EUPHORIA BOUTIQUE</t>
  </si>
  <si>
    <t>ONCHAN</t>
  </si>
  <si>
    <t>PERFECTIONS</t>
  </si>
  <si>
    <t>BEXHILL ON SEA</t>
  </si>
  <si>
    <t>K2</t>
  </si>
  <si>
    <t>K1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</si>
  <si>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</si>
  <si>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</si>
  <si>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</si>
  <si>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</si>
  <si>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</si>
  <si>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</si>
  <si>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</si>
  <si>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</si>
  <si>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</si>
  <si>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</si>
  <si>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% INCR</t>
  </si>
  <si>
    <t>ACH</t>
  </si>
  <si>
    <t xml:space="preserve">TOTAL </t>
  </si>
  <si>
    <t>TARGET</t>
  </si>
  <si>
    <t>Acc#</t>
  </si>
  <si>
    <t>Storename</t>
  </si>
  <si>
    <t>Town</t>
  </si>
  <si>
    <t>GRP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</si>
  <si>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</si>
  <si>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</si>
  <si>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</si>
  <si>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</si>
  <si>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</si>
  <si>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</si>
  <si>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</si>
  <si>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</si>
  <si>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</si>
  <si>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</si>
  <si>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</si>
  <si>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</si>
  <si>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GOL</t>
  </si>
  <si>
    <t>select c.acc,c.storename, c.town, c.stogrpcode, ct.ctr1, ct.ctr2, ct.ctr3, ct.ctr4, ct.ctr5, ct.ctr6, ct.ctr7, ct.ctr8, ct.ctr9,</t>
  </si>
  <si>
    <t xml:space="preserve">ct.ctr10, ct.ctr11, ct.ctr12, </t>
  </si>
  <si>
    <t>From ctarget ct, cstore c</t>
  </si>
  <si>
    <t>where ct.acc = c.acc</t>
  </si>
  <si>
    <t>Group by c.acc,c.storename, c.town, c.stogrpcode, ct.ctr1, ct.ctr2, ct.ctr3, ct.ctr4, ct.ctr5, ct.ctr6, ct.ctr7, ct.ctr8, ct.ctr9,</t>
  </si>
  <si>
    <t>ct.ctr10, ct.ctr11, ct.ctr12, ct.tr1,ct.tr2, ct.tr3, ct.tr4,ct.tr5,ct.tr6,ct.tr7,ct.tr8,ct.tr9,ct.tr10,ct.tr11,ct.tr12, ct.t1,ct.t2,</t>
  </si>
  <si>
    <t>ct.t3, ct.t4,ct.t5,ct.t6,ct.t7,ct.t8,ct.t9,ct.t10,ct.t11,ct.t12</t>
  </si>
  <si>
    <t>SKINCARE</t>
  </si>
  <si>
    <t>COLOUR</t>
  </si>
  <si>
    <t>FOUNDATION</t>
  </si>
  <si>
    <t>MENS</t>
  </si>
  <si>
    <t>ACCOUNT</t>
  </si>
  <si>
    <t>STOREGROUP</t>
  </si>
  <si>
    <t>PA</t>
  </si>
  <si>
    <t>KEY</t>
  </si>
  <si>
    <t>select t.acc, c.storename, c.town, c.stogrpcode, t.month, t.year,</t>
  </si>
  <si>
    <t>t.skincare as Skincare, t.colour as Colour, t.foundation as Foundation, t.mens as Mens, t.pa as PA,</t>
  </si>
  <si>
    <t>group by t.acc, c.storename, c.town, t.month, t.year,c.area, t.skincare, t.colour,t.foundation, t.mens, t.pa, c.stogrpcode</t>
  </si>
  <si>
    <t>ORDER BY t.MONTH,T.ACC</t>
  </si>
  <si>
    <t>THE COURTYARD</t>
  </si>
  <si>
    <t>BASINGSTOKE</t>
  </si>
  <si>
    <t>) as Totaltarget</t>
  </si>
  <si>
    <t>ORDER BY C.ACC;</t>
  </si>
  <si>
    <t>and g.year = 2017</t>
  </si>
  <si>
    <t>NEWBURY PHARMACY</t>
  </si>
  <si>
    <t>SWANSEA</t>
  </si>
  <si>
    <t>BALM</t>
  </si>
  <si>
    <t>and t.year = 2017</t>
  </si>
  <si>
    <t>NEWARK BEAUTY ROOMS</t>
  </si>
  <si>
    <t>NEWARK</t>
  </si>
  <si>
    <t>CLARINS TRADE SALES SUMMARY 2018 vs 2017</t>
  </si>
  <si>
    <t>CLARINS RETAIL SALES SUMMARY 2018 vs 2017</t>
  </si>
  <si>
    <t>and ct.year = 2018</t>
  </si>
  <si>
    <t>and g.year = 2018</t>
  </si>
  <si>
    <t>and t.year = 2018</t>
  </si>
  <si>
    <t xml:space="preserve">sum(ISNULL( ct.ctr1,0) + ISNULL( ct.ctr2,0) + ISNULL( ct.ctr3,0) + ISNULL( ct.ctr4,0) + ISNULL( ct.ctr5,0) + ISNULL( ct.ctr6,0) + ISNULL( ct.ctr7,0) + ISNULL( ct.ctr8,0) </t>
  </si>
  <si>
    <t>+ ISNULL( ct.ctr9,0) + ISNULL( ct.ctr10,0) + ISNULL( ct.ctr11,0) + ISNULL( ct.ctr12,0)</t>
  </si>
  <si>
    <t xml:space="preserve">Select g.acc, c.storename, c.town, c.area, ISNULL(g.jan,0)as Jan, ISNULL(g.feb,0)as Feb,ISNULL(g.mar,0)as March, ISNULL(g.apr,0)as April, </t>
  </si>
  <si>
    <t>ISNULL(g.may,0)as May, ISNULL(g.jun,0)as June, ISNULL(g.jul,0) as July, ISNULL(g.aug,0) as Aug, ISNULL(g.sep,0)as Sept,</t>
  </si>
  <si>
    <t>ISNULL(g.oct,0)as Oct, ISNULL(g.nov,0)as Nov, ISNULL(g.dec,0)as Dec ,</t>
  </si>
  <si>
    <t>sum( ISNULL(g.jan,0) + ISNULL(g.feb,0) + ISNULL(g.mar,0) + ISNULL(g.apr,0) + ISNULL(g.may,0) + ISNULL(g.jun,0) + ISNULL(g.jul,0)</t>
  </si>
  <si>
    <t>+ ISNULL(g.aug,0) + ISNULL(g.sep,0) + ISNULL(g.oct,0) + ISNULL(g.nov,0) + ISNULL(g.dec,0)) as Totalretail,g.year</t>
  </si>
  <si>
    <t xml:space="preserve">group by g.acc, c.storename, c.town, c.area, g.year,ISNULL(g.jan,0), ISNULL(g.feb,0),ISNULL(g.mar,0), ISNULL(g.apr,0), ISNULL(g.may,0), ISNULL(g.jun,0), ISNULL(g.jul,0), </t>
  </si>
  <si>
    <t>ISNULL(g.aug,0), ISNULL(g.sep,0),</t>
  </si>
  <si>
    <t>ISNULL(g.oct,0), ISNULL(g.nov,0), ISNULL(g.dec,0)</t>
  </si>
  <si>
    <t>(isnull(t.skincare,0) + isnull(t.colour,0) + isnull(t.foundation,0) +isnull(t.mens,0) + isnull(t.pa,0)) as Total, c.area</t>
  </si>
  <si>
    <t xml:space="preserve">from trade t </t>
  </si>
  <si>
    <t>INNER JOIN  cstore c</t>
  </si>
  <si>
    <t xml:space="preserve">ON t.acc = c.acc </t>
  </si>
  <si>
    <t>WHERE  c.stogrpcode = upper('gol')</t>
  </si>
  <si>
    <t>(isnull(t.skincare,0) + isnull(t.colour,0) + isnull(t.foundation,0) + isnull(t.mens,0) + isnull(t.pa,0)) as Total, c.area</t>
  </si>
  <si>
    <t>from trade t</t>
  </si>
  <si>
    <t xml:space="preserve">Where c.stogrpcode = upper('gol')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</si>
</sst>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_-;\-* #,##0.00_-;_-* \-??_-;_-@_-"/>
    <numFmt numFmtId="167" formatCode="#,##0_);\(#,##0\)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7"/>
      <name val="Arial MT"/>
      <family val="2"/>
    </font>
    <font>
      <sz val="10"/>
      <name val="Arial MT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0"/>
      <color rgb="FFFF0000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indexed="10"/>
      <name val="Tahoma"/>
      <family val="2"/>
    </font>
    <font>
      <b/>
      <sz val="10"/>
      <color indexed="10"/>
      <name val="Arial"/>
      <family val="2"/>
    </font>
    <font>
      <b/>
      <sz val="20"/>
      <name val="Tahoma"/>
      <family val="2"/>
    </font>
    <font>
      <b/>
      <sz val="10"/>
      <color indexed="14"/>
      <name val="Tahoma"/>
      <family val="2"/>
    </font>
    <font>
      <sz val="2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ill="0" applyBorder="0" applyAlignment="0" applyProtection="0"/>
    <xf numFmtId="0" fontId="1" fillId="0" borderId="0"/>
    <xf numFmtId="9" fontId="1" fillId="0" borderId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ill="0" applyBorder="0" applyAlignment="0" applyProtection="0"/>
    <xf numFmtId="9" fontId="1" fillId="0" borderId="0" applyFill="0" applyBorder="0" applyAlignment="0" applyProtection="0"/>
    <xf numFmtId="0" fontId="1" fillId="0" borderId="0"/>
    <xf numFmtId="0" fontId="1" fillId="0" borderId="0"/>
    <xf numFmtId="0" fontId="4" fillId="0" borderId="0"/>
    <xf numFmtId="0" fontId="5" fillId="0" borderId="0"/>
  </cellStyleXfs>
  <cellXfs count="114">
    <xf numFmtId="0" fontId="0" fillId="0" borderId="0" xfId="0"/>
    <xf numFmtId="3" fontId="0" fillId="0" borderId="0" xfId="0" applyNumberFormat="1"/>
    <xf numFmtId="0" fontId="2" fillId="0" borderId="0" xfId="0" applyFont="1"/>
    <xf numFmtId="165" fontId="0" fillId="0" borderId="0" xfId="1" applyNumberFormat="1" applyFont="1"/>
    <xf numFmtId="0" fontId="6" fillId="0" borderId="0" xfId="3" applyFont="1" applyFill="1" applyBorder="1" applyAlignment="1">
      <alignment horizontal="right" wrapText="1"/>
    </xf>
    <xf numFmtId="0" fontId="1" fillId="0" borderId="0" xfId="0" applyFont="1"/>
    <xf numFmtId="0" fontId="8" fillId="2" borderId="0" xfId="11" applyFont="1" applyFill="1" applyBorder="1" applyAlignment="1">
      <alignment horizontal="center"/>
    </xf>
    <xf numFmtId="0" fontId="0" fillId="0" borderId="0" xfId="0" applyFill="1"/>
    <xf numFmtId="0" fontId="1" fillId="0" borderId="0" xfId="9"/>
    <xf numFmtId="0" fontId="1" fillId="3" borderId="0" xfId="9" applyFill="1"/>
    <xf numFmtId="0" fontId="1" fillId="0" borderId="0" xfId="0" applyFont="1" applyFill="1" applyBorder="1"/>
    <xf numFmtId="0" fontId="0" fillId="0" borderId="0" xfId="0" applyAlignment="1">
      <alignment horizontal="center"/>
    </xf>
    <xf numFmtId="0" fontId="1" fillId="0" borderId="0" xfId="9" applyAlignment="1">
      <alignment vertical="center" wrapText="1"/>
    </xf>
    <xf numFmtId="0" fontId="9" fillId="0" borderId="0" xfId="9" applyFont="1" applyFill="1"/>
    <xf numFmtId="0" fontId="9" fillId="0" borderId="0" xfId="0" applyFont="1" applyAlignment="1">
      <alignment horizontal="center"/>
    </xf>
    <xf numFmtId="0" fontId="9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12" fillId="0" borderId="0" xfId="18" applyFont="1" applyAlignment="1">
      <alignment horizontal="center"/>
    </xf>
    <xf numFmtId="0" fontId="13" fillId="0" borderId="0" xfId="18" applyFont="1"/>
    <xf numFmtId="0" fontId="14" fillId="0" borderId="0" xfId="18" applyFont="1"/>
    <xf numFmtId="0" fontId="15" fillId="0" borderId="0" xfId="18" applyFont="1"/>
    <xf numFmtId="0" fontId="16" fillId="0" borderId="0" xfId="18" applyFont="1"/>
    <xf numFmtId="0" fontId="17" fillId="0" borderId="8" xfId="18" applyFont="1" applyBorder="1" applyAlignment="1">
      <alignment horizontal="center"/>
    </xf>
    <xf numFmtId="0" fontId="17" fillId="0" borderId="9" xfId="18" applyFont="1" applyBorder="1" applyAlignment="1">
      <alignment horizontal="center"/>
    </xf>
    <xf numFmtId="0" fontId="17" fillId="0" borderId="10" xfId="18" applyFont="1" applyBorder="1" applyAlignment="1">
      <alignment horizontal="center"/>
    </xf>
    <xf numFmtId="0" fontId="17" fillId="0" borderId="11" xfId="18" applyFont="1" applyBorder="1" applyAlignment="1">
      <alignment horizontal="center"/>
    </xf>
    <xf numFmtId="0" fontId="17" fillId="0" borderId="12" xfId="18" applyFont="1" applyBorder="1" applyAlignment="1">
      <alignment horizontal="center"/>
    </xf>
    <xf numFmtId="0" fontId="17" fillId="0" borderId="13" xfId="18" applyFont="1" applyBorder="1" applyAlignment="1">
      <alignment horizontal="center"/>
    </xf>
    <xf numFmtId="0" fontId="17" fillId="0" borderId="14" xfId="18" applyFont="1" applyBorder="1" applyAlignment="1">
      <alignment horizontal="center"/>
    </xf>
    <xf numFmtId="0" fontId="17" fillId="0" borderId="15" xfId="18" applyFont="1" applyBorder="1" applyAlignment="1">
      <alignment horizontal="center"/>
    </xf>
    <xf numFmtId="0" fontId="17" fillId="0" borderId="16" xfId="18" applyFont="1" applyBorder="1" applyAlignment="1">
      <alignment horizontal="center"/>
    </xf>
    <xf numFmtId="0" fontId="17" fillId="0" borderId="17" xfId="18" applyFont="1" applyBorder="1" applyAlignment="1">
      <alignment horizontal="center"/>
    </xf>
    <xf numFmtId="0" fontId="17" fillId="0" borderId="6" xfId="18" applyFont="1" applyBorder="1" applyAlignment="1">
      <alignment horizontal="center" vertical="center"/>
    </xf>
    <xf numFmtId="167" fontId="17" fillId="0" borderId="1" xfId="1" applyNumberFormat="1" applyFont="1" applyBorder="1" applyAlignment="1">
      <alignment vertical="center"/>
    </xf>
    <xf numFmtId="164" fontId="17" fillId="0" borderId="11" xfId="18" applyNumberFormat="1" applyFont="1" applyBorder="1" applyAlignment="1">
      <alignment horizontal="right" vertical="center"/>
    </xf>
    <xf numFmtId="164" fontId="17" fillId="0" borderId="1" xfId="18" applyNumberFormat="1" applyFont="1" applyBorder="1" applyAlignment="1">
      <alignment horizontal="right" vertical="center"/>
    </xf>
    <xf numFmtId="164" fontId="14" fillId="0" borderId="0" xfId="18" applyNumberFormat="1" applyFont="1"/>
    <xf numFmtId="167" fontId="17" fillId="0" borderId="18" xfId="1" applyNumberFormat="1" applyFont="1" applyBorder="1" applyAlignment="1">
      <alignment vertical="center"/>
    </xf>
    <xf numFmtId="164" fontId="17" fillId="0" borderId="19" xfId="18" applyNumberFormat="1" applyFont="1" applyBorder="1" applyAlignment="1">
      <alignment horizontal="right" vertical="center"/>
    </xf>
    <xf numFmtId="0" fontId="14" fillId="0" borderId="0" xfId="18" applyFont="1" applyFill="1"/>
    <xf numFmtId="0" fontId="17" fillId="0" borderId="6" xfId="18" applyFont="1" applyFill="1" applyBorder="1" applyAlignment="1">
      <alignment horizontal="center" vertical="center"/>
    </xf>
    <xf numFmtId="164" fontId="17" fillId="0" borderId="19" xfId="18" applyNumberFormat="1" applyFont="1" applyFill="1" applyBorder="1" applyAlignment="1">
      <alignment horizontal="right" vertical="center"/>
    </xf>
    <xf numFmtId="164" fontId="17" fillId="0" borderId="1" xfId="18" applyNumberFormat="1" applyFont="1" applyFill="1" applyBorder="1" applyAlignment="1">
      <alignment horizontal="right" vertical="center"/>
    </xf>
    <xf numFmtId="164" fontId="14" fillId="0" borderId="0" xfId="18" applyNumberFormat="1" applyFont="1" applyFill="1"/>
    <xf numFmtId="164" fontId="17" fillId="0" borderId="16" xfId="18" applyNumberFormat="1" applyFont="1" applyBorder="1" applyAlignment="1">
      <alignment horizontal="right" vertical="center"/>
    </xf>
    <xf numFmtId="0" fontId="17" fillId="0" borderId="5" xfId="18" applyFont="1" applyBorder="1" applyAlignment="1">
      <alignment horizontal="center" vertical="center"/>
    </xf>
    <xf numFmtId="167" fontId="17" fillId="0" borderId="20" xfId="1" applyNumberFormat="1" applyFont="1" applyBorder="1" applyAlignment="1">
      <alignment vertical="center"/>
    </xf>
    <xf numFmtId="164" fontId="17" fillId="0" borderId="5" xfId="18" applyNumberFormat="1" applyFont="1" applyBorder="1" applyAlignment="1">
      <alignment vertical="center"/>
    </xf>
    <xf numFmtId="164" fontId="14" fillId="0" borderId="0" xfId="18" applyNumberFormat="1" applyFont="1" applyBorder="1"/>
    <xf numFmtId="0" fontId="14" fillId="0" borderId="0" xfId="18" applyFont="1" applyBorder="1"/>
    <xf numFmtId="0" fontId="17" fillId="0" borderId="13" xfId="18" applyFont="1" applyBorder="1" applyAlignment="1">
      <alignment horizontal="center" vertical="center"/>
    </xf>
    <xf numFmtId="167" fontId="17" fillId="0" borderId="21" xfId="1" applyNumberFormat="1" applyFont="1" applyBorder="1" applyAlignment="1">
      <alignment vertical="center"/>
    </xf>
    <xf numFmtId="167" fontId="18" fillId="0" borderId="3" xfId="1" applyNumberFormat="1" applyFont="1" applyBorder="1" applyAlignment="1">
      <alignment vertical="center"/>
    </xf>
    <xf numFmtId="164" fontId="17" fillId="0" borderId="22" xfId="18" applyNumberFormat="1" applyFont="1" applyBorder="1" applyAlignment="1">
      <alignment horizontal="right" vertical="center"/>
    </xf>
    <xf numFmtId="167" fontId="18" fillId="0" borderId="7" xfId="1" applyNumberFormat="1" applyFont="1" applyBorder="1" applyAlignment="1">
      <alignment vertical="center"/>
    </xf>
    <xf numFmtId="164" fontId="17" fillId="0" borderId="15" xfId="18" applyNumberFormat="1" applyFont="1" applyBorder="1" applyAlignment="1">
      <alignment horizontal="right" vertical="center"/>
    </xf>
    <xf numFmtId="167" fontId="17" fillId="0" borderId="0" xfId="1" applyNumberFormat="1" applyFont="1" applyBorder="1" applyAlignment="1">
      <alignment vertical="center"/>
    </xf>
    <xf numFmtId="164" fontId="17" fillId="0" borderId="0" xfId="18" applyNumberFormat="1" applyFont="1"/>
    <xf numFmtId="167" fontId="17" fillId="0" borderId="23" xfId="1" applyNumberFormat="1" applyFont="1" applyBorder="1" applyAlignment="1">
      <alignment vertical="center"/>
    </xf>
    <xf numFmtId="167" fontId="18" fillId="0" borderId="2" xfId="1" applyNumberFormat="1" applyFont="1" applyBorder="1" applyAlignment="1">
      <alignment vertical="center"/>
    </xf>
    <xf numFmtId="164" fontId="17" fillId="0" borderId="24" xfId="18" applyNumberFormat="1" applyFont="1" applyBorder="1" applyAlignment="1">
      <alignment horizontal="right" vertical="center"/>
    </xf>
    <xf numFmtId="0" fontId="19" fillId="0" borderId="0" xfId="18" applyFont="1"/>
    <xf numFmtId="167" fontId="17" fillId="0" borderId="25" xfId="1" applyNumberFormat="1" applyFont="1" applyBorder="1" applyAlignment="1">
      <alignment vertical="center"/>
    </xf>
    <xf numFmtId="167" fontId="17" fillId="0" borderId="26" xfId="1" applyNumberFormat="1" applyFont="1" applyBorder="1" applyAlignment="1">
      <alignment vertical="center"/>
    </xf>
    <xf numFmtId="167" fontId="17" fillId="0" borderId="27" xfId="1" applyNumberFormat="1" applyFont="1" applyBorder="1" applyAlignment="1">
      <alignment vertical="center"/>
    </xf>
    <xf numFmtId="167" fontId="17" fillId="0" borderId="10" xfId="1" applyNumberFormat="1" applyFont="1" applyBorder="1" applyAlignment="1">
      <alignment vertical="center"/>
    </xf>
    <xf numFmtId="167" fontId="17" fillId="0" borderId="15" xfId="1" applyNumberFormat="1" applyFont="1" applyBorder="1" applyAlignment="1">
      <alignment vertical="center"/>
    </xf>
    <xf numFmtId="0" fontId="6" fillId="2" borderId="28" xfId="19" applyFont="1" applyFill="1" applyBorder="1" applyAlignment="1">
      <alignment horizontal="center"/>
    </xf>
    <xf numFmtId="3" fontId="6" fillId="2" borderId="28" xfId="19" applyNumberFormat="1" applyFont="1" applyFill="1" applyBorder="1" applyAlignment="1">
      <alignment horizontal="center"/>
    </xf>
    <xf numFmtId="3" fontId="20" fillId="4" borderId="28" xfId="19" applyNumberFormat="1" applyFont="1" applyFill="1" applyBorder="1" applyAlignment="1">
      <alignment horizontal="center"/>
    </xf>
    <xf numFmtId="3" fontId="0" fillId="0" borderId="0" xfId="0" applyNumberFormat="1" applyFill="1"/>
    <xf numFmtId="0" fontId="0" fillId="0" borderId="0" xfId="0" applyFont="1"/>
    <xf numFmtId="0" fontId="17" fillId="0" borderId="22" xfId="18" applyFont="1" applyBorder="1" applyAlignment="1">
      <alignment horizontal="center" vertical="center"/>
    </xf>
    <xf numFmtId="0" fontId="21" fillId="0" borderId="0" xfId="18" applyFont="1"/>
    <xf numFmtId="165" fontId="17" fillId="0" borderId="1" xfId="1" applyNumberFormat="1" applyFont="1" applyBorder="1" applyAlignment="1">
      <alignment vertical="center"/>
    </xf>
    <xf numFmtId="164" fontId="17" fillId="0" borderId="1" xfId="4" applyNumberFormat="1" applyFont="1" applyBorder="1" applyAlignment="1">
      <alignment horizontal="right" vertical="center"/>
    </xf>
    <xf numFmtId="165" fontId="17" fillId="0" borderId="5" xfId="1" applyNumberFormat="1" applyFont="1" applyBorder="1" applyAlignment="1">
      <alignment vertical="center"/>
    </xf>
    <xf numFmtId="164" fontId="17" fillId="0" borderId="5" xfId="4" applyNumberFormat="1" applyFont="1" applyBorder="1" applyAlignment="1">
      <alignment vertical="center"/>
    </xf>
    <xf numFmtId="9" fontId="17" fillId="0" borderId="5" xfId="4" applyFont="1" applyBorder="1" applyAlignment="1">
      <alignment vertical="center"/>
    </xf>
    <xf numFmtId="165" fontId="17" fillId="0" borderId="20" xfId="1" applyNumberFormat="1" applyFont="1" applyBorder="1" applyAlignment="1">
      <alignment vertical="center"/>
    </xf>
    <xf numFmtId="165" fontId="18" fillId="0" borderId="1" xfId="1" applyNumberFormat="1" applyFont="1" applyBorder="1" applyAlignment="1">
      <alignment vertical="center"/>
    </xf>
    <xf numFmtId="164" fontId="17" fillId="0" borderId="15" xfId="4" applyNumberFormat="1" applyFont="1" applyBorder="1" applyAlignment="1">
      <alignment horizontal="right" vertical="center"/>
    </xf>
    <xf numFmtId="9" fontId="17" fillId="0" borderId="15" xfId="4" applyFont="1" applyBorder="1" applyAlignment="1">
      <alignment horizontal="right" vertical="center"/>
    </xf>
    <xf numFmtId="165" fontId="17" fillId="0" borderId="21" xfId="1" applyNumberFormat="1" applyFont="1" applyBorder="1" applyAlignment="1">
      <alignment vertical="center"/>
    </xf>
    <xf numFmtId="165" fontId="18" fillId="0" borderId="3" xfId="1" applyNumberFormat="1" applyFont="1" applyBorder="1" applyAlignment="1">
      <alignment vertical="center"/>
    </xf>
    <xf numFmtId="164" fontId="17" fillId="0" borderId="0" xfId="4" applyNumberFormat="1" applyFont="1"/>
    <xf numFmtId="9" fontId="17" fillId="0" borderId="0" xfId="4" applyFont="1"/>
    <xf numFmtId="165" fontId="17" fillId="0" borderId="0" xfId="1" applyNumberFormat="1" applyFont="1" applyBorder="1" applyAlignment="1">
      <alignment vertical="center"/>
    </xf>
    <xf numFmtId="165" fontId="17" fillId="0" borderId="2" xfId="1" applyNumberFormat="1" applyFont="1" applyBorder="1" applyAlignment="1">
      <alignment vertical="center"/>
    </xf>
    <xf numFmtId="165" fontId="18" fillId="0" borderId="2" xfId="1" applyNumberFormat="1" applyFont="1" applyBorder="1" applyAlignment="1">
      <alignment vertical="center"/>
    </xf>
    <xf numFmtId="164" fontId="17" fillId="0" borderId="2" xfId="18" applyNumberFormat="1" applyFont="1" applyBorder="1" applyAlignment="1">
      <alignment horizontal="right" vertical="center"/>
    </xf>
    <xf numFmtId="164" fontId="17" fillId="0" borderId="4" xfId="18" applyNumberFormat="1" applyFont="1" applyBorder="1" applyAlignment="1">
      <alignment horizontal="right" vertical="center"/>
    </xf>
    <xf numFmtId="164" fontId="17" fillId="0" borderId="4" xfId="4" applyNumberFormat="1" applyFont="1" applyBorder="1" applyAlignment="1">
      <alignment horizontal="right" vertical="center"/>
    </xf>
    <xf numFmtId="9" fontId="17" fillId="0" borderId="24" xfId="4" applyFont="1" applyBorder="1" applyAlignment="1">
      <alignment horizontal="right" vertical="center"/>
    </xf>
    <xf numFmtId="165" fontId="14" fillId="0" borderId="0" xfId="1" applyNumberFormat="1" applyFont="1"/>
    <xf numFmtId="9" fontId="14" fillId="0" borderId="0" xfId="4" applyFont="1"/>
    <xf numFmtId="167" fontId="14" fillId="0" borderId="0" xfId="18" applyNumberFormat="1" applyFont="1"/>
    <xf numFmtId="0" fontId="22" fillId="0" borderId="0" xfId="18" applyFont="1"/>
    <xf numFmtId="164" fontId="17" fillId="0" borderId="6" xfId="18" applyNumberFormat="1" applyFont="1" applyBorder="1" applyAlignment="1">
      <alignment horizontal="right" vertical="center"/>
    </xf>
    <xf numFmtId="9" fontId="17" fillId="0" borderId="6" xfId="4" applyFont="1" applyBorder="1" applyAlignment="1">
      <alignment horizontal="right" vertical="center"/>
    </xf>
    <xf numFmtId="167" fontId="17" fillId="0" borderId="9" xfId="1" applyNumberFormat="1" applyFont="1" applyBorder="1" applyAlignment="1">
      <alignment vertical="center"/>
    </xf>
    <xf numFmtId="167" fontId="17" fillId="0" borderId="14" xfId="1" applyNumberFormat="1" applyFont="1" applyBorder="1" applyAlignment="1">
      <alignment vertical="center"/>
    </xf>
    <xf numFmtId="0" fontId="23" fillId="0" borderId="0" xfId="18" applyFont="1"/>
    <xf numFmtId="167" fontId="17" fillId="0" borderId="29" xfId="1" applyNumberFormat="1" applyFont="1" applyBorder="1" applyAlignment="1">
      <alignment vertical="center"/>
    </xf>
    <xf numFmtId="167" fontId="17" fillId="0" borderId="2" xfId="1" applyNumberFormat="1" applyFont="1" applyBorder="1" applyAlignment="1">
      <alignment vertical="center"/>
    </xf>
    <xf numFmtId="167" fontId="17" fillId="0" borderId="4" xfId="1" applyNumberFormat="1" applyFont="1" applyBorder="1" applyAlignment="1">
      <alignment vertical="center"/>
    </xf>
    <xf numFmtId="167" fontId="17" fillId="0" borderId="30" xfId="1" applyNumberFormat="1" applyFont="1" applyBorder="1" applyAlignment="1">
      <alignment vertical="center"/>
    </xf>
    <xf numFmtId="17" fontId="9" fillId="0" borderId="0" xfId="0" applyNumberFormat="1" applyFont="1" applyFill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17" fontId="1" fillId="3" borderId="0" xfId="0" applyNumberFormat="1" applyFont="1" applyFill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0">
    <cellStyle name="Comma" xfId="1" builtinId="3"/>
    <cellStyle name="Comma 2" xfId="8" xr:uid="{00000000-0005-0000-0000-000001000000}"/>
    <cellStyle name="Comma 3" xfId="6" xr:uid="{00000000-0005-0000-0000-000002000000}"/>
    <cellStyle name="Comma 3 2" xfId="12" xr:uid="{00000000-0005-0000-0000-000003000000}"/>
    <cellStyle name="Comma 4" xfId="14" xr:uid="{00000000-0005-0000-0000-000004000000}"/>
    <cellStyle name="DIST" xfId="2" xr:uid="{00000000-0005-0000-0000-000005000000}"/>
    <cellStyle name="Normal" xfId="0" builtinId="0"/>
    <cellStyle name="Normal 2" xfId="9" xr:uid="{00000000-0005-0000-0000-000007000000}"/>
    <cellStyle name="Normal 3" xfId="5" xr:uid="{00000000-0005-0000-0000-000008000000}"/>
    <cellStyle name="Normal 4" xfId="17" xr:uid="{00000000-0005-0000-0000-000009000000}"/>
    <cellStyle name="Normal 5" xfId="16" xr:uid="{00000000-0005-0000-0000-00000A000000}"/>
    <cellStyle name="Normal 6" xfId="18" xr:uid="{00000000-0005-0000-0000-00000B000000}"/>
    <cellStyle name="Normal_2008 DATA_1" xfId="3" xr:uid="{00000000-0005-0000-0000-00000C000000}"/>
    <cellStyle name="Normal_2008DATA" xfId="11" xr:uid="{00000000-0005-0000-0000-00000D000000}"/>
    <cellStyle name="Normal_Year 2007" xfId="19" xr:uid="{00000000-0005-0000-0000-00000E000000}"/>
    <cellStyle name="Percent" xfId="4" builtinId="5"/>
    <cellStyle name="Percent 2" xfId="10" xr:uid="{00000000-0005-0000-0000-000010000000}"/>
    <cellStyle name="Percent 3" xfId="7" xr:uid="{00000000-0005-0000-0000-000011000000}"/>
    <cellStyle name="Percent 3 2" xfId="13" xr:uid="{00000000-0005-0000-0000-000012000000}"/>
    <cellStyle name="Percent 4" xfId="15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E4"/>
  <sheetViews>
    <sheetView tabSelected="1" workbookViewId="0">
      <selection activeCell="D4" sqref="D4"/>
    </sheetView>
  </sheetViews>
  <sheetFormatPr defaultRowHeight="12.75"/>
  <cols>
    <col min="2" max="2" width="20.7109375" customWidth="1"/>
    <col min="4" max="4" width="10.42578125" customWidth="1"/>
    <col min="5" max="5" width="58.28515625" customWidth="1"/>
  </cols>
  <sheetData>
    <row r="2" spans="2:5">
      <c r="B2" s="113" t="s">
        <v>16</v>
      </c>
      <c r="D2" s="111" t="s">
        <v>17</v>
      </c>
      <c r="E2" s="112" t="s">
        <v>18</v>
      </c>
    </row>
    <row r="3" spans="2:5">
      <c r="B3" s="113"/>
      <c r="D3" s="111"/>
      <c r="E3" s="112"/>
    </row>
    <row r="4" spans="2:5" ht="20.25">
      <c r="B4" s="107" t="s">
        <v>3</v>
      </c>
      <c r="D4" s="15"/>
      <c r="E4" s="14" t="str">
        <f>IFERROR(VLOOKUP($D4,'DATA RETAIL 2018'!M:AD,2,FALSE)&amp;" -  "&amp;VLOOKUP($D4,'DATA RETAIL 2018'!M:AD,3,FALSE),"CHECK ACCOUNT NUMBER")</f>
        <v>CHECK ACCOUNT NUMBER</v>
      </c>
    </row>
  </sheetData>
  <sheetProtection algorithmName="SHA-512" hashValue="btFkX/vuDPHttyagWwWAeZoAf+IQW6dCaHyMzeO0bSMkqRGhoVArhurfHTFHT2qLc1+v0lXdZCAQnb1g6LH01A==" saltValue="lCseYD3NHXW6gFE39Ti6Lg==" spinCount="100000" sheet="1" objects="1" scenarios="1"/>
  <mergeCells count="3">
    <mergeCell ref="D2:D3"/>
    <mergeCell ref="E2:E3"/>
    <mergeCell ref="B2:B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'CONTROL WORKINGS'!$A$23:$A$34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000"/>
  </sheetPr>
  <dimension ref="A1:H34"/>
  <sheetViews>
    <sheetView workbookViewId="0">
      <selection activeCell="B12" sqref="B12"/>
    </sheetView>
  </sheetViews>
  <sheetFormatPr defaultRowHeight="12.75"/>
  <cols>
    <col min="1" max="1" width="13.28515625" customWidth="1"/>
    <col min="2" max="2" width="23.85546875" bestFit="1" customWidth="1"/>
    <col min="3" max="3" width="25.28515625" customWidth="1"/>
    <col min="4" max="4" width="5.42578125" customWidth="1"/>
    <col min="5" max="6" width="12.5703125" bestFit="1" customWidth="1"/>
    <col min="7" max="7" width="23.85546875" bestFit="1" customWidth="1"/>
  </cols>
  <sheetData>
    <row r="1" spans="1:8">
      <c r="A1" s="2"/>
    </row>
    <row r="2" spans="1:8">
      <c r="A2" s="2"/>
    </row>
    <row r="4" spans="1:8">
      <c r="A4" s="2" t="s">
        <v>19</v>
      </c>
      <c r="B4" s="16">
        <f>CONTROL!D4</f>
        <v>0</v>
      </c>
      <c r="G4" s="5"/>
    </row>
    <row r="5" spans="1:8">
      <c r="A5" s="2"/>
    </row>
    <row r="6" spans="1:8">
      <c r="A6" s="11">
        <f>VLOOKUP($B6,$A$23:$B$34,2,FALSE)</f>
        <v>3</v>
      </c>
      <c r="B6" s="110" t="str">
        <f>CONTROL!B4</f>
        <v>MARCH</v>
      </c>
    </row>
    <row r="10" spans="1:8">
      <c r="B10" s="9" t="s">
        <v>1</v>
      </c>
    </row>
    <row r="11" spans="1:8" ht="15.75" customHeight="1">
      <c r="B11" s="9" t="str">
        <f>IF($A$6&gt;=2,"FEBRUARY","")</f>
        <v>FEBRUARY</v>
      </c>
      <c r="D11" s="13"/>
      <c r="F11" s="13"/>
      <c r="G11" s="13"/>
      <c r="H11" s="13"/>
    </row>
    <row r="12" spans="1:8">
      <c r="B12" s="9" t="str">
        <f>IF($A$6&gt;=3,"MARCH","")</f>
        <v>MARCH</v>
      </c>
      <c r="F12" s="12"/>
      <c r="G12" s="12"/>
      <c r="H12" s="12"/>
    </row>
    <row r="13" spans="1:8">
      <c r="B13" s="9" t="str">
        <f>IF($A$6&gt;=4,"APRIL","")</f>
        <v/>
      </c>
      <c r="F13" s="12"/>
      <c r="G13" s="12"/>
      <c r="H13" s="12"/>
    </row>
    <row r="14" spans="1:8">
      <c r="B14" s="9" t="str">
        <f>IF($A$6&gt;=5,"MAY","")</f>
        <v/>
      </c>
      <c r="F14" s="12"/>
      <c r="G14" s="12"/>
      <c r="H14" s="12"/>
    </row>
    <row r="15" spans="1:8">
      <c r="B15" s="9" t="str">
        <f>IF($A$6&gt;=6,"JUNE","")</f>
        <v/>
      </c>
      <c r="F15" s="12"/>
      <c r="G15" s="12"/>
      <c r="H15" s="12"/>
    </row>
    <row r="16" spans="1:8">
      <c r="B16" s="9" t="str">
        <f>IF($A$6&gt;=7,"JULY","")</f>
        <v/>
      </c>
      <c r="F16" s="12"/>
      <c r="G16" s="12"/>
      <c r="H16" s="12"/>
    </row>
    <row r="17" spans="1:8">
      <c r="B17" s="9" t="str">
        <f>IF($A$6&gt;=8,"AUGUST","")</f>
        <v/>
      </c>
      <c r="F17" s="12"/>
      <c r="G17" s="12"/>
      <c r="H17" s="12"/>
    </row>
    <row r="18" spans="1:8">
      <c r="B18" s="9" t="str">
        <f>IF($A$6&gt;=9,"SEPTEMBER","")</f>
        <v/>
      </c>
      <c r="F18" s="12"/>
      <c r="G18" s="12"/>
      <c r="H18" s="12"/>
    </row>
    <row r="19" spans="1:8">
      <c r="B19" s="9" t="str">
        <f>IF($A$6&gt;=10,"OCTOBER","")</f>
        <v/>
      </c>
      <c r="F19" s="12"/>
      <c r="G19" s="12"/>
      <c r="H19" s="12"/>
    </row>
    <row r="20" spans="1:8">
      <c r="B20" s="9" t="str">
        <f>IF($A$6&gt;=11,"NOVEMBER","")</f>
        <v/>
      </c>
      <c r="F20" s="12"/>
      <c r="G20" s="12"/>
      <c r="H20" s="12"/>
    </row>
    <row r="21" spans="1:8">
      <c r="B21" s="9" t="str">
        <f>IF($A$6&gt;=12,"DECEMBER","")</f>
        <v/>
      </c>
      <c r="F21" s="12"/>
      <c r="G21" s="12"/>
      <c r="H21" s="12"/>
    </row>
    <row r="22" spans="1:8">
      <c r="E22" s="8"/>
      <c r="F22" s="8"/>
      <c r="G22" s="8"/>
      <c r="H22" s="8"/>
    </row>
    <row r="23" spans="1:8">
      <c r="A23" s="5" t="s">
        <v>1</v>
      </c>
      <c r="B23" s="11">
        <v>1</v>
      </c>
      <c r="E23" s="8"/>
      <c r="F23" s="8"/>
      <c r="G23" s="8"/>
      <c r="H23" s="8"/>
    </row>
    <row r="24" spans="1:8">
      <c r="A24" s="10" t="s">
        <v>2</v>
      </c>
      <c r="B24" s="11">
        <v>2</v>
      </c>
    </row>
    <row r="25" spans="1:8">
      <c r="A25" s="5" t="s">
        <v>3</v>
      </c>
      <c r="B25" s="11">
        <v>3</v>
      </c>
    </row>
    <row r="26" spans="1:8">
      <c r="A26" s="10" t="s">
        <v>4</v>
      </c>
      <c r="B26" s="11">
        <v>4</v>
      </c>
    </row>
    <row r="27" spans="1:8">
      <c r="A27" s="5" t="s">
        <v>5</v>
      </c>
      <c r="B27" s="11">
        <v>5</v>
      </c>
    </row>
    <row r="28" spans="1:8">
      <c r="A28" s="10" t="s">
        <v>6</v>
      </c>
      <c r="B28" s="11">
        <v>6</v>
      </c>
    </row>
    <row r="29" spans="1:8">
      <c r="A29" s="5" t="s">
        <v>7</v>
      </c>
      <c r="B29" s="11">
        <v>7</v>
      </c>
    </row>
    <row r="30" spans="1:8">
      <c r="A30" s="10" t="s">
        <v>8</v>
      </c>
      <c r="B30" s="11">
        <v>8</v>
      </c>
    </row>
    <row r="31" spans="1:8">
      <c r="A31" s="5" t="s">
        <v>9</v>
      </c>
      <c r="B31" s="11">
        <v>9</v>
      </c>
    </row>
    <row r="32" spans="1:8">
      <c r="A32" s="10" t="s">
        <v>10</v>
      </c>
      <c r="B32" s="11">
        <v>10</v>
      </c>
    </row>
    <row r="33" spans="1:2">
      <c r="A33" s="5" t="s">
        <v>11</v>
      </c>
      <c r="B33" s="11">
        <v>11</v>
      </c>
    </row>
    <row r="34" spans="1:2">
      <c r="A34" s="10" t="s">
        <v>12</v>
      </c>
      <c r="B34" s="11">
        <v>12</v>
      </c>
    </row>
  </sheetData>
  <sheetProtection algorithmName="SHA-512" hashValue="txYZTKyf2V1QFBliUsCq2TCnXatxxFQU5Hu9mp0niV71Sh/Esttoeq81ncVdivKakx79TcS2GxtEBzOgkjRaXA==" saltValue="DmCNtuIKbGTGhsA0y3vVU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2:P31"/>
  <sheetViews>
    <sheetView showZeros="0" zoomScaleNormal="100" workbookViewId="0">
      <selection activeCell="E19" sqref="E19"/>
    </sheetView>
  </sheetViews>
  <sheetFormatPr defaultColWidth="8.85546875" defaultRowHeight="12.75"/>
  <cols>
    <col min="1" max="1" width="13.28515625" style="19" customWidth="1"/>
    <col min="2" max="3" width="10.7109375" style="19" customWidth="1"/>
    <col min="4" max="4" width="8.85546875" style="19" customWidth="1"/>
    <col min="5" max="6" width="10.7109375" style="19" customWidth="1"/>
    <col min="7" max="7" width="8.85546875" style="19" customWidth="1"/>
    <col min="8" max="12" width="10.7109375" style="19" customWidth="1"/>
    <col min="13" max="13" width="10.42578125" style="19" customWidth="1"/>
    <col min="14" max="14" width="10" style="19" customWidth="1"/>
    <col min="15" max="15" width="10.7109375" style="19" customWidth="1"/>
    <col min="16" max="256" width="8.85546875" style="19"/>
    <col min="257" max="257" width="13.28515625" style="19" customWidth="1"/>
    <col min="258" max="259" width="10.7109375" style="19" customWidth="1"/>
    <col min="260" max="260" width="8.85546875" style="19" customWidth="1"/>
    <col min="261" max="262" width="10.7109375" style="19" customWidth="1"/>
    <col min="263" max="263" width="8.85546875" style="19" customWidth="1"/>
    <col min="264" max="268" width="10.7109375" style="19" customWidth="1"/>
    <col min="269" max="269" width="10.42578125" style="19" customWidth="1"/>
    <col min="270" max="270" width="10" style="19" customWidth="1"/>
    <col min="271" max="271" width="10.7109375" style="19" customWidth="1"/>
    <col min="272" max="512" width="8.85546875" style="19"/>
    <col min="513" max="513" width="13.28515625" style="19" customWidth="1"/>
    <col min="514" max="515" width="10.7109375" style="19" customWidth="1"/>
    <col min="516" max="516" width="8.85546875" style="19" customWidth="1"/>
    <col min="517" max="518" width="10.7109375" style="19" customWidth="1"/>
    <col min="519" max="519" width="8.85546875" style="19" customWidth="1"/>
    <col min="520" max="524" width="10.7109375" style="19" customWidth="1"/>
    <col min="525" max="525" width="10.42578125" style="19" customWidth="1"/>
    <col min="526" max="526" width="10" style="19" customWidth="1"/>
    <col min="527" max="527" width="10.7109375" style="19" customWidth="1"/>
    <col min="528" max="768" width="8.85546875" style="19"/>
    <col min="769" max="769" width="13.28515625" style="19" customWidth="1"/>
    <col min="770" max="771" width="10.7109375" style="19" customWidth="1"/>
    <col min="772" max="772" width="8.85546875" style="19" customWidth="1"/>
    <col min="773" max="774" width="10.7109375" style="19" customWidth="1"/>
    <col min="775" max="775" width="8.85546875" style="19" customWidth="1"/>
    <col min="776" max="780" width="10.7109375" style="19" customWidth="1"/>
    <col min="781" max="781" width="10.42578125" style="19" customWidth="1"/>
    <col min="782" max="782" width="10" style="19" customWidth="1"/>
    <col min="783" max="783" width="10.7109375" style="19" customWidth="1"/>
    <col min="784" max="1024" width="8.85546875" style="19"/>
    <col min="1025" max="1025" width="13.28515625" style="19" customWidth="1"/>
    <col min="1026" max="1027" width="10.7109375" style="19" customWidth="1"/>
    <col min="1028" max="1028" width="8.85546875" style="19" customWidth="1"/>
    <col min="1029" max="1030" width="10.7109375" style="19" customWidth="1"/>
    <col min="1031" max="1031" width="8.85546875" style="19" customWidth="1"/>
    <col min="1032" max="1036" width="10.7109375" style="19" customWidth="1"/>
    <col min="1037" max="1037" width="10.42578125" style="19" customWidth="1"/>
    <col min="1038" max="1038" width="10" style="19" customWidth="1"/>
    <col min="1039" max="1039" width="10.7109375" style="19" customWidth="1"/>
    <col min="1040" max="1280" width="8.85546875" style="19"/>
    <col min="1281" max="1281" width="13.28515625" style="19" customWidth="1"/>
    <col min="1282" max="1283" width="10.7109375" style="19" customWidth="1"/>
    <col min="1284" max="1284" width="8.85546875" style="19" customWidth="1"/>
    <col min="1285" max="1286" width="10.7109375" style="19" customWidth="1"/>
    <col min="1287" max="1287" width="8.85546875" style="19" customWidth="1"/>
    <col min="1288" max="1292" width="10.7109375" style="19" customWidth="1"/>
    <col min="1293" max="1293" width="10.42578125" style="19" customWidth="1"/>
    <col min="1294" max="1294" width="10" style="19" customWidth="1"/>
    <col min="1295" max="1295" width="10.7109375" style="19" customWidth="1"/>
    <col min="1296" max="1536" width="8.85546875" style="19"/>
    <col min="1537" max="1537" width="13.28515625" style="19" customWidth="1"/>
    <col min="1538" max="1539" width="10.7109375" style="19" customWidth="1"/>
    <col min="1540" max="1540" width="8.85546875" style="19" customWidth="1"/>
    <col min="1541" max="1542" width="10.7109375" style="19" customWidth="1"/>
    <col min="1543" max="1543" width="8.85546875" style="19" customWidth="1"/>
    <col min="1544" max="1548" width="10.7109375" style="19" customWidth="1"/>
    <col min="1549" max="1549" width="10.42578125" style="19" customWidth="1"/>
    <col min="1550" max="1550" width="10" style="19" customWidth="1"/>
    <col min="1551" max="1551" width="10.7109375" style="19" customWidth="1"/>
    <col min="1552" max="1792" width="8.85546875" style="19"/>
    <col min="1793" max="1793" width="13.28515625" style="19" customWidth="1"/>
    <col min="1794" max="1795" width="10.7109375" style="19" customWidth="1"/>
    <col min="1796" max="1796" width="8.85546875" style="19" customWidth="1"/>
    <col min="1797" max="1798" width="10.7109375" style="19" customWidth="1"/>
    <col min="1799" max="1799" width="8.85546875" style="19" customWidth="1"/>
    <col min="1800" max="1804" width="10.7109375" style="19" customWidth="1"/>
    <col min="1805" max="1805" width="10.42578125" style="19" customWidth="1"/>
    <col min="1806" max="1806" width="10" style="19" customWidth="1"/>
    <col min="1807" max="1807" width="10.7109375" style="19" customWidth="1"/>
    <col min="1808" max="2048" width="8.85546875" style="19"/>
    <col min="2049" max="2049" width="13.28515625" style="19" customWidth="1"/>
    <col min="2050" max="2051" width="10.7109375" style="19" customWidth="1"/>
    <col min="2052" max="2052" width="8.85546875" style="19" customWidth="1"/>
    <col min="2053" max="2054" width="10.7109375" style="19" customWidth="1"/>
    <col min="2055" max="2055" width="8.85546875" style="19" customWidth="1"/>
    <col min="2056" max="2060" width="10.7109375" style="19" customWidth="1"/>
    <col min="2061" max="2061" width="10.42578125" style="19" customWidth="1"/>
    <col min="2062" max="2062" width="10" style="19" customWidth="1"/>
    <col min="2063" max="2063" width="10.7109375" style="19" customWidth="1"/>
    <col min="2064" max="2304" width="8.85546875" style="19"/>
    <col min="2305" max="2305" width="13.28515625" style="19" customWidth="1"/>
    <col min="2306" max="2307" width="10.7109375" style="19" customWidth="1"/>
    <col min="2308" max="2308" width="8.85546875" style="19" customWidth="1"/>
    <col min="2309" max="2310" width="10.7109375" style="19" customWidth="1"/>
    <col min="2311" max="2311" width="8.85546875" style="19" customWidth="1"/>
    <col min="2312" max="2316" width="10.7109375" style="19" customWidth="1"/>
    <col min="2317" max="2317" width="10.42578125" style="19" customWidth="1"/>
    <col min="2318" max="2318" width="10" style="19" customWidth="1"/>
    <col min="2319" max="2319" width="10.7109375" style="19" customWidth="1"/>
    <col min="2320" max="2560" width="8.85546875" style="19"/>
    <col min="2561" max="2561" width="13.28515625" style="19" customWidth="1"/>
    <col min="2562" max="2563" width="10.7109375" style="19" customWidth="1"/>
    <col min="2564" max="2564" width="8.85546875" style="19" customWidth="1"/>
    <col min="2565" max="2566" width="10.7109375" style="19" customWidth="1"/>
    <col min="2567" max="2567" width="8.85546875" style="19" customWidth="1"/>
    <col min="2568" max="2572" width="10.7109375" style="19" customWidth="1"/>
    <col min="2573" max="2573" width="10.42578125" style="19" customWidth="1"/>
    <col min="2574" max="2574" width="10" style="19" customWidth="1"/>
    <col min="2575" max="2575" width="10.7109375" style="19" customWidth="1"/>
    <col min="2576" max="2816" width="8.85546875" style="19"/>
    <col min="2817" max="2817" width="13.28515625" style="19" customWidth="1"/>
    <col min="2818" max="2819" width="10.7109375" style="19" customWidth="1"/>
    <col min="2820" max="2820" width="8.85546875" style="19" customWidth="1"/>
    <col min="2821" max="2822" width="10.7109375" style="19" customWidth="1"/>
    <col min="2823" max="2823" width="8.85546875" style="19" customWidth="1"/>
    <col min="2824" max="2828" width="10.7109375" style="19" customWidth="1"/>
    <col min="2829" max="2829" width="10.42578125" style="19" customWidth="1"/>
    <col min="2830" max="2830" width="10" style="19" customWidth="1"/>
    <col min="2831" max="2831" width="10.7109375" style="19" customWidth="1"/>
    <col min="2832" max="3072" width="8.85546875" style="19"/>
    <col min="3073" max="3073" width="13.28515625" style="19" customWidth="1"/>
    <col min="3074" max="3075" width="10.7109375" style="19" customWidth="1"/>
    <col min="3076" max="3076" width="8.85546875" style="19" customWidth="1"/>
    <col min="3077" max="3078" width="10.7109375" style="19" customWidth="1"/>
    <col min="3079" max="3079" width="8.85546875" style="19" customWidth="1"/>
    <col min="3080" max="3084" width="10.7109375" style="19" customWidth="1"/>
    <col min="3085" max="3085" width="10.42578125" style="19" customWidth="1"/>
    <col min="3086" max="3086" width="10" style="19" customWidth="1"/>
    <col min="3087" max="3087" width="10.7109375" style="19" customWidth="1"/>
    <col min="3088" max="3328" width="8.85546875" style="19"/>
    <col min="3329" max="3329" width="13.28515625" style="19" customWidth="1"/>
    <col min="3330" max="3331" width="10.7109375" style="19" customWidth="1"/>
    <col min="3332" max="3332" width="8.85546875" style="19" customWidth="1"/>
    <col min="3333" max="3334" width="10.7109375" style="19" customWidth="1"/>
    <col min="3335" max="3335" width="8.85546875" style="19" customWidth="1"/>
    <col min="3336" max="3340" width="10.7109375" style="19" customWidth="1"/>
    <col min="3341" max="3341" width="10.42578125" style="19" customWidth="1"/>
    <col min="3342" max="3342" width="10" style="19" customWidth="1"/>
    <col min="3343" max="3343" width="10.7109375" style="19" customWidth="1"/>
    <col min="3344" max="3584" width="8.85546875" style="19"/>
    <col min="3585" max="3585" width="13.28515625" style="19" customWidth="1"/>
    <col min="3586" max="3587" width="10.7109375" style="19" customWidth="1"/>
    <col min="3588" max="3588" width="8.85546875" style="19" customWidth="1"/>
    <col min="3589" max="3590" width="10.7109375" style="19" customWidth="1"/>
    <col min="3591" max="3591" width="8.85546875" style="19" customWidth="1"/>
    <col min="3592" max="3596" width="10.7109375" style="19" customWidth="1"/>
    <col min="3597" max="3597" width="10.42578125" style="19" customWidth="1"/>
    <col min="3598" max="3598" width="10" style="19" customWidth="1"/>
    <col min="3599" max="3599" width="10.7109375" style="19" customWidth="1"/>
    <col min="3600" max="3840" width="8.85546875" style="19"/>
    <col min="3841" max="3841" width="13.28515625" style="19" customWidth="1"/>
    <col min="3842" max="3843" width="10.7109375" style="19" customWidth="1"/>
    <col min="3844" max="3844" width="8.85546875" style="19" customWidth="1"/>
    <col min="3845" max="3846" width="10.7109375" style="19" customWidth="1"/>
    <col min="3847" max="3847" width="8.85546875" style="19" customWidth="1"/>
    <col min="3848" max="3852" width="10.7109375" style="19" customWidth="1"/>
    <col min="3853" max="3853" width="10.42578125" style="19" customWidth="1"/>
    <col min="3854" max="3854" width="10" style="19" customWidth="1"/>
    <col min="3855" max="3855" width="10.7109375" style="19" customWidth="1"/>
    <col min="3856" max="4096" width="8.85546875" style="19"/>
    <col min="4097" max="4097" width="13.28515625" style="19" customWidth="1"/>
    <col min="4098" max="4099" width="10.7109375" style="19" customWidth="1"/>
    <col min="4100" max="4100" width="8.85546875" style="19" customWidth="1"/>
    <col min="4101" max="4102" width="10.7109375" style="19" customWidth="1"/>
    <col min="4103" max="4103" width="8.85546875" style="19" customWidth="1"/>
    <col min="4104" max="4108" width="10.7109375" style="19" customWidth="1"/>
    <col min="4109" max="4109" width="10.42578125" style="19" customWidth="1"/>
    <col min="4110" max="4110" width="10" style="19" customWidth="1"/>
    <col min="4111" max="4111" width="10.7109375" style="19" customWidth="1"/>
    <col min="4112" max="4352" width="8.85546875" style="19"/>
    <col min="4353" max="4353" width="13.28515625" style="19" customWidth="1"/>
    <col min="4354" max="4355" width="10.7109375" style="19" customWidth="1"/>
    <col min="4356" max="4356" width="8.85546875" style="19" customWidth="1"/>
    <col min="4357" max="4358" width="10.7109375" style="19" customWidth="1"/>
    <col min="4359" max="4359" width="8.85546875" style="19" customWidth="1"/>
    <col min="4360" max="4364" width="10.7109375" style="19" customWidth="1"/>
    <col min="4365" max="4365" width="10.42578125" style="19" customWidth="1"/>
    <col min="4366" max="4366" width="10" style="19" customWidth="1"/>
    <col min="4367" max="4367" width="10.7109375" style="19" customWidth="1"/>
    <col min="4368" max="4608" width="8.85546875" style="19"/>
    <col min="4609" max="4609" width="13.28515625" style="19" customWidth="1"/>
    <col min="4610" max="4611" width="10.7109375" style="19" customWidth="1"/>
    <col min="4612" max="4612" width="8.85546875" style="19" customWidth="1"/>
    <col min="4613" max="4614" width="10.7109375" style="19" customWidth="1"/>
    <col min="4615" max="4615" width="8.85546875" style="19" customWidth="1"/>
    <col min="4616" max="4620" width="10.7109375" style="19" customWidth="1"/>
    <col min="4621" max="4621" width="10.42578125" style="19" customWidth="1"/>
    <col min="4622" max="4622" width="10" style="19" customWidth="1"/>
    <col min="4623" max="4623" width="10.7109375" style="19" customWidth="1"/>
    <col min="4624" max="4864" width="8.85546875" style="19"/>
    <col min="4865" max="4865" width="13.28515625" style="19" customWidth="1"/>
    <col min="4866" max="4867" width="10.7109375" style="19" customWidth="1"/>
    <col min="4868" max="4868" width="8.85546875" style="19" customWidth="1"/>
    <col min="4869" max="4870" width="10.7109375" style="19" customWidth="1"/>
    <col min="4871" max="4871" width="8.85546875" style="19" customWidth="1"/>
    <col min="4872" max="4876" width="10.7109375" style="19" customWidth="1"/>
    <col min="4877" max="4877" width="10.42578125" style="19" customWidth="1"/>
    <col min="4878" max="4878" width="10" style="19" customWidth="1"/>
    <col min="4879" max="4879" width="10.7109375" style="19" customWidth="1"/>
    <col min="4880" max="5120" width="8.85546875" style="19"/>
    <col min="5121" max="5121" width="13.28515625" style="19" customWidth="1"/>
    <col min="5122" max="5123" width="10.7109375" style="19" customWidth="1"/>
    <col min="5124" max="5124" width="8.85546875" style="19" customWidth="1"/>
    <col min="5125" max="5126" width="10.7109375" style="19" customWidth="1"/>
    <col min="5127" max="5127" width="8.85546875" style="19" customWidth="1"/>
    <col min="5128" max="5132" width="10.7109375" style="19" customWidth="1"/>
    <col min="5133" max="5133" width="10.42578125" style="19" customWidth="1"/>
    <col min="5134" max="5134" width="10" style="19" customWidth="1"/>
    <col min="5135" max="5135" width="10.7109375" style="19" customWidth="1"/>
    <col min="5136" max="5376" width="8.85546875" style="19"/>
    <col min="5377" max="5377" width="13.28515625" style="19" customWidth="1"/>
    <col min="5378" max="5379" width="10.7109375" style="19" customWidth="1"/>
    <col min="5380" max="5380" width="8.85546875" style="19" customWidth="1"/>
    <col min="5381" max="5382" width="10.7109375" style="19" customWidth="1"/>
    <col min="5383" max="5383" width="8.85546875" style="19" customWidth="1"/>
    <col min="5384" max="5388" width="10.7109375" style="19" customWidth="1"/>
    <col min="5389" max="5389" width="10.42578125" style="19" customWidth="1"/>
    <col min="5390" max="5390" width="10" style="19" customWidth="1"/>
    <col min="5391" max="5391" width="10.7109375" style="19" customWidth="1"/>
    <col min="5392" max="5632" width="8.85546875" style="19"/>
    <col min="5633" max="5633" width="13.28515625" style="19" customWidth="1"/>
    <col min="5634" max="5635" width="10.7109375" style="19" customWidth="1"/>
    <col min="5636" max="5636" width="8.85546875" style="19" customWidth="1"/>
    <col min="5637" max="5638" width="10.7109375" style="19" customWidth="1"/>
    <col min="5639" max="5639" width="8.85546875" style="19" customWidth="1"/>
    <col min="5640" max="5644" width="10.7109375" style="19" customWidth="1"/>
    <col min="5645" max="5645" width="10.42578125" style="19" customWidth="1"/>
    <col min="5646" max="5646" width="10" style="19" customWidth="1"/>
    <col min="5647" max="5647" width="10.7109375" style="19" customWidth="1"/>
    <col min="5648" max="5888" width="8.85546875" style="19"/>
    <col min="5889" max="5889" width="13.28515625" style="19" customWidth="1"/>
    <col min="5890" max="5891" width="10.7109375" style="19" customWidth="1"/>
    <col min="5892" max="5892" width="8.85546875" style="19" customWidth="1"/>
    <col min="5893" max="5894" width="10.7109375" style="19" customWidth="1"/>
    <col min="5895" max="5895" width="8.85546875" style="19" customWidth="1"/>
    <col min="5896" max="5900" width="10.7109375" style="19" customWidth="1"/>
    <col min="5901" max="5901" width="10.42578125" style="19" customWidth="1"/>
    <col min="5902" max="5902" width="10" style="19" customWidth="1"/>
    <col min="5903" max="5903" width="10.7109375" style="19" customWidth="1"/>
    <col min="5904" max="6144" width="8.85546875" style="19"/>
    <col min="6145" max="6145" width="13.28515625" style="19" customWidth="1"/>
    <col min="6146" max="6147" width="10.7109375" style="19" customWidth="1"/>
    <col min="6148" max="6148" width="8.85546875" style="19" customWidth="1"/>
    <col min="6149" max="6150" width="10.7109375" style="19" customWidth="1"/>
    <col min="6151" max="6151" width="8.85546875" style="19" customWidth="1"/>
    <col min="6152" max="6156" width="10.7109375" style="19" customWidth="1"/>
    <col min="6157" max="6157" width="10.42578125" style="19" customWidth="1"/>
    <col min="6158" max="6158" width="10" style="19" customWidth="1"/>
    <col min="6159" max="6159" width="10.7109375" style="19" customWidth="1"/>
    <col min="6160" max="6400" width="8.85546875" style="19"/>
    <col min="6401" max="6401" width="13.28515625" style="19" customWidth="1"/>
    <col min="6402" max="6403" width="10.7109375" style="19" customWidth="1"/>
    <col min="6404" max="6404" width="8.85546875" style="19" customWidth="1"/>
    <col min="6405" max="6406" width="10.7109375" style="19" customWidth="1"/>
    <col min="6407" max="6407" width="8.85546875" style="19" customWidth="1"/>
    <col min="6408" max="6412" width="10.7109375" style="19" customWidth="1"/>
    <col min="6413" max="6413" width="10.42578125" style="19" customWidth="1"/>
    <col min="6414" max="6414" width="10" style="19" customWidth="1"/>
    <col min="6415" max="6415" width="10.7109375" style="19" customWidth="1"/>
    <col min="6416" max="6656" width="8.85546875" style="19"/>
    <col min="6657" max="6657" width="13.28515625" style="19" customWidth="1"/>
    <col min="6658" max="6659" width="10.7109375" style="19" customWidth="1"/>
    <col min="6660" max="6660" width="8.85546875" style="19" customWidth="1"/>
    <col min="6661" max="6662" width="10.7109375" style="19" customWidth="1"/>
    <col min="6663" max="6663" width="8.85546875" style="19" customWidth="1"/>
    <col min="6664" max="6668" width="10.7109375" style="19" customWidth="1"/>
    <col min="6669" max="6669" width="10.42578125" style="19" customWidth="1"/>
    <col min="6670" max="6670" width="10" style="19" customWidth="1"/>
    <col min="6671" max="6671" width="10.7109375" style="19" customWidth="1"/>
    <col min="6672" max="6912" width="8.85546875" style="19"/>
    <col min="6913" max="6913" width="13.28515625" style="19" customWidth="1"/>
    <col min="6914" max="6915" width="10.7109375" style="19" customWidth="1"/>
    <col min="6916" max="6916" width="8.85546875" style="19" customWidth="1"/>
    <col min="6917" max="6918" width="10.7109375" style="19" customWidth="1"/>
    <col min="6919" max="6919" width="8.85546875" style="19" customWidth="1"/>
    <col min="6920" max="6924" width="10.7109375" style="19" customWidth="1"/>
    <col min="6925" max="6925" width="10.42578125" style="19" customWidth="1"/>
    <col min="6926" max="6926" width="10" style="19" customWidth="1"/>
    <col min="6927" max="6927" width="10.7109375" style="19" customWidth="1"/>
    <col min="6928" max="7168" width="8.85546875" style="19"/>
    <col min="7169" max="7169" width="13.28515625" style="19" customWidth="1"/>
    <col min="7170" max="7171" width="10.7109375" style="19" customWidth="1"/>
    <col min="7172" max="7172" width="8.85546875" style="19" customWidth="1"/>
    <col min="7173" max="7174" width="10.7109375" style="19" customWidth="1"/>
    <col min="7175" max="7175" width="8.85546875" style="19" customWidth="1"/>
    <col min="7176" max="7180" width="10.7109375" style="19" customWidth="1"/>
    <col min="7181" max="7181" width="10.42578125" style="19" customWidth="1"/>
    <col min="7182" max="7182" width="10" style="19" customWidth="1"/>
    <col min="7183" max="7183" width="10.7109375" style="19" customWidth="1"/>
    <col min="7184" max="7424" width="8.85546875" style="19"/>
    <col min="7425" max="7425" width="13.28515625" style="19" customWidth="1"/>
    <col min="7426" max="7427" width="10.7109375" style="19" customWidth="1"/>
    <col min="7428" max="7428" width="8.85546875" style="19" customWidth="1"/>
    <col min="7429" max="7430" width="10.7109375" style="19" customWidth="1"/>
    <col min="7431" max="7431" width="8.85546875" style="19" customWidth="1"/>
    <col min="7432" max="7436" width="10.7109375" style="19" customWidth="1"/>
    <col min="7437" max="7437" width="10.42578125" style="19" customWidth="1"/>
    <col min="7438" max="7438" width="10" style="19" customWidth="1"/>
    <col min="7439" max="7439" width="10.7109375" style="19" customWidth="1"/>
    <col min="7440" max="7680" width="8.85546875" style="19"/>
    <col min="7681" max="7681" width="13.28515625" style="19" customWidth="1"/>
    <col min="7682" max="7683" width="10.7109375" style="19" customWidth="1"/>
    <col min="7684" max="7684" width="8.85546875" style="19" customWidth="1"/>
    <col min="7685" max="7686" width="10.7109375" style="19" customWidth="1"/>
    <col min="7687" max="7687" width="8.85546875" style="19" customWidth="1"/>
    <col min="7688" max="7692" width="10.7109375" style="19" customWidth="1"/>
    <col min="7693" max="7693" width="10.42578125" style="19" customWidth="1"/>
    <col min="7694" max="7694" width="10" style="19" customWidth="1"/>
    <col min="7695" max="7695" width="10.7109375" style="19" customWidth="1"/>
    <col min="7696" max="7936" width="8.85546875" style="19"/>
    <col min="7937" max="7937" width="13.28515625" style="19" customWidth="1"/>
    <col min="7938" max="7939" width="10.7109375" style="19" customWidth="1"/>
    <col min="7940" max="7940" width="8.85546875" style="19" customWidth="1"/>
    <col min="7941" max="7942" width="10.7109375" style="19" customWidth="1"/>
    <col min="7943" max="7943" width="8.85546875" style="19" customWidth="1"/>
    <col min="7944" max="7948" width="10.7109375" style="19" customWidth="1"/>
    <col min="7949" max="7949" width="10.42578125" style="19" customWidth="1"/>
    <col min="7950" max="7950" width="10" style="19" customWidth="1"/>
    <col min="7951" max="7951" width="10.7109375" style="19" customWidth="1"/>
    <col min="7952" max="8192" width="8.85546875" style="19"/>
    <col min="8193" max="8193" width="13.28515625" style="19" customWidth="1"/>
    <col min="8194" max="8195" width="10.7109375" style="19" customWidth="1"/>
    <col min="8196" max="8196" width="8.85546875" style="19" customWidth="1"/>
    <col min="8197" max="8198" width="10.7109375" style="19" customWidth="1"/>
    <col min="8199" max="8199" width="8.85546875" style="19" customWidth="1"/>
    <col min="8200" max="8204" width="10.7109375" style="19" customWidth="1"/>
    <col min="8205" max="8205" width="10.42578125" style="19" customWidth="1"/>
    <col min="8206" max="8206" width="10" style="19" customWidth="1"/>
    <col min="8207" max="8207" width="10.7109375" style="19" customWidth="1"/>
    <col min="8208" max="8448" width="8.85546875" style="19"/>
    <col min="8449" max="8449" width="13.28515625" style="19" customWidth="1"/>
    <col min="8450" max="8451" width="10.7109375" style="19" customWidth="1"/>
    <col min="8452" max="8452" width="8.85546875" style="19" customWidth="1"/>
    <col min="8453" max="8454" width="10.7109375" style="19" customWidth="1"/>
    <col min="8455" max="8455" width="8.85546875" style="19" customWidth="1"/>
    <col min="8456" max="8460" width="10.7109375" style="19" customWidth="1"/>
    <col min="8461" max="8461" width="10.42578125" style="19" customWidth="1"/>
    <col min="8462" max="8462" width="10" style="19" customWidth="1"/>
    <col min="8463" max="8463" width="10.7109375" style="19" customWidth="1"/>
    <col min="8464" max="8704" width="8.85546875" style="19"/>
    <col min="8705" max="8705" width="13.28515625" style="19" customWidth="1"/>
    <col min="8706" max="8707" width="10.7109375" style="19" customWidth="1"/>
    <col min="8708" max="8708" width="8.85546875" style="19" customWidth="1"/>
    <col min="8709" max="8710" width="10.7109375" style="19" customWidth="1"/>
    <col min="8711" max="8711" width="8.85546875" style="19" customWidth="1"/>
    <col min="8712" max="8716" width="10.7109375" style="19" customWidth="1"/>
    <col min="8717" max="8717" width="10.42578125" style="19" customWidth="1"/>
    <col min="8718" max="8718" width="10" style="19" customWidth="1"/>
    <col min="8719" max="8719" width="10.7109375" style="19" customWidth="1"/>
    <col min="8720" max="8960" width="8.85546875" style="19"/>
    <col min="8961" max="8961" width="13.28515625" style="19" customWidth="1"/>
    <col min="8962" max="8963" width="10.7109375" style="19" customWidth="1"/>
    <col min="8964" max="8964" width="8.85546875" style="19" customWidth="1"/>
    <col min="8965" max="8966" width="10.7109375" style="19" customWidth="1"/>
    <col min="8967" max="8967" width="8.85546875" style="19" customWidth="1"/>
    <col min="8968" max="8972" width="10.7109375" style="19" customWidth="1"/>
    <col min="8973" max="8973" width="10.42578125" style="19" customWidth="1"/>
    <col min="8974" max="8974" width="10" style="19" customWidth="1"/>
    <col min="8975" max="8975" width="10.7109375" style="19" customWidth="1"/>
    <col min="8976" max="9216" width="8.85546875" style="19"/>
    <col min="9217" max="9217" width="13.28515625" style="19" customWidth="1"/>
    <col min="9218" max="9219" width="10.7109375" style="19" customWidth="1"/>
    <col min="9220" max="9220" width="8.85546875" style="19" customWidth="1"/>
    <col min="9221" max="9222" width="10.7109375" style="19" customWidth="1"/>
    <col min="9223" max="9223" width="8.85546875" style="19" customWidth="1"/>
    <col min="9224" max="9228" width="10.7109375" style="19" customWidth="1"/>
    <col min="9229" max="9229" width="10.42578125" style="19" customWidth="1"/>
    <col min="9230" max="9230" width="10" style="19" customWidth="1"/>
    <col min="9231" max="9231" width="10.7109375" style="19" customWidth="1"/>
    <col min="9232" max="9472" width="8.85546875" style="19"/>
    <col min="9473" max="9473" width="13.28515625" style="19" customWidth="1"/>
    <col min="9474" max="9475" width="10.7109375" style="19" customWidth="1"/>
    <col min="9476" max="9476" width="8.85546875" style="19" customWidth="1"/>
    <col min="9477" max="9478" width="10.7109375" style="19" customWidth="1"/>
    <col min="9479" max="9479" width="8.85546875" style="19" customWidth="1"/>
    <col min="9480" max="9484" width="10.7109375" style="19" customWidth="1"/>
    <col min="9485" max="9485" width="10.42578125" style="19" customWidth="1"/>
    <col min="9486" max="9486" width="10" style="19" customWidth="1"/>
    <col min="9487" max="9487" width="10.7109375" style="19" customWidth="1"/>
    <col min="9488" max="9728" width="8.85546875" style="19"/>
    <col min="9729" max="9729" width="13.28515625" style="19" customWidth="1"/>
    <col min="9730" max="9731" width="10.7109375" style="19" customWidth="1"/>
    <col min="9732" max="9732" width="8.85546875" style="19" customWidth="1"/>
    <col min="9733" max="9734" width="10.7109375" style="19" customWidth="1"/>
    <col min="9735" max="9735" width="8.85546875" style="19" customWidth="1"/>
    <col min="9736" max="9740" width="10.7109375" style="19" customWidth="1"/>
    <col min="9741" max="9741" width="10.42578125" style="19" customWidth="1"/>
    <col min="9742" max="9742" width="10" style="19" customWidth="1"/>
    <col min="9743" max="9743" width="10.7109375" style="19" customWidth="1"/>
    <col min="9744" max="9984" width="8.85546875" style="19"/>
    <col min="9985" max="9985" width="13.28515625" style="19" customWidth="1"/>
    <col min="9986" max="9987" width="10.7109375" style="19" customWidth="1"/>
    <col min="9988" max="9988" width="8.85546875" style="19" customWidth="1"/>
    <col min="9989" max="9990" width="10.7109375" style="19" customWidth="1"/>
    <col min="9991" max="9991" width="8.85546875" style="19" customWidth="1"/>
    <col min="9992" max="9996" width="10.7109375" style="19" customWidth="1"/>
    <col min="9997" max="9997" width="10.42578125" style="19" customWidth="1"/>
    <col min="9998" max="9998" width="10" style="19" customWidth="1"/>
    <col min="9999" max="9999" width="10.7109375" style="19" customWidth="1"/>
    <col min="10000" max="10240" width="8.85546875" style="19"/>
    <col min="10241" max="10241" width="13.28515625" style="19" customWidth="1"/>
    <col min="10242" max="10243" width="10.7109375" style="19" customWidth="1"/>
    <col min="10244" max="10244" width="8.85546875" style="19" customWidth="1"/>
    <col min="10245" max="10246" width="10.7109375" style="19" customWidth="1"/>
    <col min="10247" max="10247" width="8.85546875" style="19" customWidth="1"/>
    <col min="10248" max="10252" width="10.7109375" style="19" customWidth="1"/>
    <col min="10253" max="10253" width="10.42578125" style="19" customWidth="1"/>
    <col min="10254" max="10254" width="10" style="19" customWidth="1"/>
    <col min="10255" max="10255" width="10.7109375" style="19" customWidth="1"/>
    <col min="10256" max="10496" width="8.85546875" style="19"/>
    <col min="10497" max="10497" width="13.28515625" style="19" customWidth="1"/>
    <col min="10498" max="10499" width="10.7109375" style="19" customWidth="1"/>
    <col min="10500" max="10500" width="8.85546875" style="19" customWidth="1"/>
    <col min="10501" max="10502" width="10.7109375" style="19" customWidth="1"/>
    <col min="10503" max="10503" width="8.85546875" style="19" customWidth="1"/>
    <col min="10504" max="10508" width="10.7109375" style="19" customWidth="1"/>
    <col min="10509" max="10509" width="10.42578125" style="19" customWidth="1"/>
    <col min="10510" max="10510" width="10" style="19" customWidth="1"/>
    <col min="10511" max="10511" width="10.7109375" style="19" customWidth="1"/>
    <col min="10512" max="10752" width="8.85546875" style="19"/>
    <col min="10753" max="10753" width="13.28515625" style="19" customWidth="1"/>
    <col min="10754" max="10755" width="10.7109375" style="19" customWidth="1"/>
    <col min="10756" max="10756" width="8.85546875" style="19" customWidth="1"/>
    <col min="10757" max="10758" width="10.7109375" style="19" customWidth="1"/>
    <col min="10759" max="10759" width="8.85546875" style="19" customWidth="1"/>
    <col min="10760" max="10764" width="10.7109375" style="19" customWidth="1"/>
    <col min="10765" max="10765" width="10.42578125" style="19" customWidth="1"/>
    <col min="10766" max="10766" width="10" style="19" customWidth="1"/>
    <col min="10767" max="10767" width="10.7109375" style="19" customWidth="1"/>
    <col min="10768" max="11008" width="8.85546875" style="19"/>
    <col min="11009" max="11009" width="13.28515625" style="19" customWidth="1"/>
    <col min="11010" max="11011" width="10.7109375" style="19" customWidth="1"/>
    <col min="11012" max="11012" width="8.85546875" style="19" customWidth="1"/>
    <col min="11013" max="11014" width="10.7109375" style="19" customWidth="1"/>
    <col min="11015" max="11015" width="8.85546875" style="19" customWidth="1"/>
    <col min="11016" max="11020" width="10.7109375" style="19" customWidth="1"/>
    <col min="11021" max="11021" width="10.42578125" style="19" customWidth="1"/>
    <col min="11022" max="11022" width="10" style="19" customWidth="1"/>
    <col min="11023" max="11023" width="10.7109375" style="19" customWidth="1"/>
    <col min="11024" max="11264" width="8.85546875" style="19"/>
    <col min="11265" max="11265" width="13.28515625" style="19" customWidth="1"/>
    <col min="11266" max="11267" width="10.7109375" style="19" customWidth="1"/>
    <col min="11268" max="11268" width="8.85546875" style="19" customWidth="1"/>
    <col min="11269" max="11270" width="10.7109375" style="19" customWidth="1"/>
    <col min="11271" max="11271" width="8.85546875" style="19" customWidth="1"/>
    <col min="11272" max="11276" width="10.7109375" style="19" customWidth="1"/>
    <col min="11277" max="11277" width="10.42578125" style="19" customWidth="1"/>
    <col min="11278" max="11278" width="10" style="19" customWidth="1"/>
    <col min="11279" max="11279" width="10.7109375" style="19" customWidth="1"/>
    <col min="11280" max="11520" width="8.85546875" style="19"/>
    <col min="11521" max="11521" width="13.28515625" style="19" customWidth="1"/>
    <col min="11522" max="11523" width="10.7109375" style="19" customWidth="1"/>
    <col min="11524" max="11524" width="8.85546875" style="19" customWidth="1"/>
    <col min="11525" max="11526" width="10.7109375" style="19" customWidth="1"/>
    <col min="11527" max="11527" width="8.85546875" style="19" customWidth="1"/>
    <col min="11528" max="11532" width="10.7109375" style="19" customWidth="1"/>
    <col min="11533" max="11533" width="10.42578125" style="19" customWidth="1"/>
    <col min="11534" max="11534" width="10" style="19" customWidth="1"/>
    <col min="11535" max="11535" width="10.7109375" style="19" customWidth="1"/>
    <col min="11536" max="11776" width="8.85546875" style="19"/>
    <col min="11777" max="11777" width="13.28515625" style="19" customWidth="1"/>
    <col min="11778" max="11779" width="10.7109375" style="19" customWidth="1"/>
    <col min="11780" max="11780" width="8.85546875" style="19" customWidth="1"/>
    <col min="11781" max="11782" width="10.7109375" style="19" customWidth="1"/>
    <col min="11783" max="11783" width="8.85546875" style="19" customWidth="1"/>
    <col min="11784" max="11788" width="10.7109375" style="19" customWidth="1"/>
    <col min="11789" max="11789" width="10.42578125" style="19" customWidth="1"/>
    <col min="11790" max="11790" width="10" style="19" customWidth="1"/>
    <col min="11791" max="11791" width="10.7109375" style="19" customWidth="1"/>
    <col min="11792" max="12032" width="8.85546875" style="19"/>
    <col min="12033" max="12033" width="13.28515625" style="19" customWidth="1"/>
    <col min="12034" max="12035" width="10.7109375" style="19" customWidth="1"/>
    <col min="12036" max="12036" width="8.85546875" style="19" customWidth="1"/>
    <col min="12037" max="12038" width="10.7109375" style="19" customWidth="1"/>
    <col min="12039" max="12039" width="8.85546875" style="19" customWidth="1"/>
    <col min="12040" max="12044" width="10.7109375" style="19" customWidth="1"/>
    <col min="12045" max="12045" width="10.42578125" style="19" customWidth="1"/>
    <col min="12046" max="12046" width="10" style="19" customWidth="1"/>
    <col min="12047" max="12047" width="10.7109375" style="19" customWidth="1"/>
    <col min="12048" max="12288" width="8.85546875" style="19"/>
    <col min="12289" max="12289" width="13.28515625" style="19" customWidth="1"/>
    <col min="12290" max="12291" width="10.7109375" style="19" customWidth="1"/>
    <col min="12292" max="12292" width="8.85546875" style="19" customWidth="1"/>
    <col min="12293" max="12294" width="10.7109375" style="19" customWidth="1"/>
    <col min="12295" max="12295" width="8.85546875" style="19" customWidth="1"/>
    <col min="12296" max="12300" width="10.7109375" style="19" customWidth="1"/>
    <col min="12301" max="12301" width="10.42578125" style="19" customWidth="1"/>
    <col min="12302" max="12302" width="10" style="19" customWidth="1"/>
    <col min="12303" max="12303" width="10.7109375" style="19" customWidth="1"/>
    <col min="12304" max="12544" width="8.85546875" style="19"/>
    <col min="12545" max="12545" width="13.28515625" style="19" customWidth="1"/>
    <col min="12546" max="12547" width="10.7109375" style="19" customWidth="1"/>
    <col min="12548" max="12548" width="8.85546875" style="19" customWidth="1"/>
    <col min="12549" max="12550" width="10.7109375" style="19" customWidth="1"/>
    <col min="12551" max="12551" width="8.85546875" style="19" customWidth="1"/>
    <col min="12552" max="12556" width="10.7109375" style="19" customWidth="1"/>
    <col min="12557" max="12557" width="10.42578125" style="19" customWidth="1"/>
    <col min="12558" max="12558" width="10" style="19" customWidth="1"/>
    <col min="12559" max="12559" width="10.7109375" style="19" customWidth="1"/>
    <col min="12560" max="12800" width="8.85546875" style="19"/>
    <col min="12801" max="12801" width="13.28515625" style="19" customWidth="1"/>
    <col min="12802" max="12803" width="10.7109375" style="19" customWidth="1"/>
    <col min="12804" max="12804" width="8.85546875" style="19" customWidth="1"/>
    <col min="12805" max="12806" width="10.7109375" style="19" customWidth="1"/>
    <col min="12807" max="12807" width="8.85546875" style="19" customWidth="1"/>
    <col min="12808" max="12812" width="10.7109375" style="19" customWidth="1"/>
    <col min="12813" max="12813" width="10.42578125" style="19" customWidth="1"/>
    <col min="12814" max="12814" width="10" style="19" customWidth="1"/>
    <col min="12815" max="12815" width="10.7109375" style="19" customWidth="1"/>
    <col min="12816" max="13056" width="8.85546875" style="19"/>
    <col min="13057" max="13057" width="13.28515625" style="19" customWidth="1"/>
    <col min="13058" max="13059" width="10.7109375" style="19" customWidth="1"/>
    <col min="13060" max="13060" width="8.85546875" style="19" customWidth="1"/>
    <col min="13061" max="13062" width="10.7109375" style="19" customWidth="1"/>
    <col min="13063" max="13063" width="8.85546875" style="19" customWidth="1"/>
    <col min="13064" max="13068" width="10.7109375" style="19" customWidth="1"/>
    <col min="13069" max="13069" width="10.42578125" style="19" customWidth="1"/>
    <col min="13070" max="13070" width="10" style="19" customWidth="1"/>
    <col min="13071" max="13071" width="10.7109375" style="19" customWidth="1"/>
    <col min="13072" max="13312" width="8.85546875" style="19"/>
    <col min="13313" max="13313" width="13.28515625" style="19" customWidth="1"/>
    <col min="13314" max="13315" width="10.7109375" style="19" customWidth="1"/>
    <col min="13316" max="13316" width="8.85546875" style="19" customWidth="1"/>
    <col min="13317" max="13318" width="10.7109375" style="19" customWidth="1"/>
    <col min="13319" max="13319" width="8.85546875" style="19" customWidth="1"/>
    <col min="13320" max="13324" width="10.7109375" style="19" customWidth="1"/>
    <col min="13325" max="13325" width="10.42578125" style="19" customWidth="1"/>
    <col min="13326" max="13326" width="10" style="19" customWidth="1"/>
    <col min="13327" max="13327" width="10.7109375" style="19" customWidth="1"/>
    <col min="13328" max="13568" width="8.85546875" style="19"/>
    <col min="13569" max="13569" width="13.28515625" style="19" customWidth="1"/>
    <col min="13570" max="13571" width="10.7109375" style="19" customWidth="1"/>
    <col min="13572" max="13572" width="8.85546875" style="19" customWidth="1"/>
    <col min="13573" max="13574" width="10.7109375" style="19" customWidth="1"/>
    <col min="13575" max="13575" width="8.85546875" style="19" customWidth="1"/>
    <col min="13576" max="13580" width="10.7109375" style="19" customWidth="1"/>
    <col min="13581" max="13581" width="10.42578125" style="19" customWidth="1"/>
    <col min="13582" max="13582" width="10" style="19" customWidth="1"/>
    <col min="13583" max="13583" width="10.7109375" style="19" customWidth="1"/>
    <col min="13584" max="13824" width="8.85546875" style="19"/>
    <col min="13825" max="13825" width="13.28515625" style="19" customWidth="1"/>
    <col min="13826" max="13827" width="10.7109375" style="19" customWidth="1"/>
    <col min="13828" max="13828" width="8.85546875" style="19" customWidth="1"/>
    <col min="13829" max="13830" width="10.7109375" style="19" customWidth="1"/>
    <col min="13831" max="13831" width="8.85546875" style="19" customWidth="1"/>
    <col min="13832" max="13836" width="10.7109375" style="19" customWidth="1"/>
    <col min="13837" max="13837" width="10.42578125" style="19" customWidth="1"/>
    <col min="13838" max="13838" width="10" style="19" customWidth="1"/>
    <col min="13839" max="13839" width="10.7109375" style="19" customWidth="1"/>
    <col min="13840" max="14080" width="8.85546875" style="19"/>
    <col min="14081" max="14081" width="13.28515625" style="19" customWidth="1"/>
    <col min="14082" max="14083" width="10.7109375" style="19" customWidth="1"/>
    <col min="14084" max="14084" width="8.85546875" style="19" customWidth="1"/>
    <col min="14085" max="14086" width="10.7109375" style="19" customWidth="1"/>
    <col min="14087" max="14087" width="8.85546875" style="19" customWidth="1"/>
    <col min="14088" max="14092" width="10.7109375" style="19" customWidth="1"/>
    <col min="14093" max="14093" width="10.42578125" style="19" customWidth="1"/>
    <col min="14094" max="14094" width="10" style="19" customWidth="1"/>
    <col min="14095" max="14095" width="10.7109375" style="19" customWidth="1"/>
    <col min="14096" max="14336" width="8.85546875" style="19"/>
    <col min="14337" max="14337" width="13.28515625" style="19" customWidth="1"/>
    <col min="14338" max="14339" width="10.7109375" style="19" customWidth="1"/>
    <col min="14340" max="14340" width="8.85546875" style="19" customWidth="1"/>
    <col min="14341" max="14342" width="10.7109375" style="19" customWidth="1"/>
    <col min="14343" max="14343" width="8.85546875" style="19" customWidth="1"/>
    <col min="14344" max="14348" width="10.7109375" style="19" customWidth="1"/>
    <col min="14349" max="14349" width="10.42578125" style="19" customWidth="1"/>
    <col min="14350" max="14350" width="10" style="19" customWidth="1"/>
    <col min="14351" max="14351" width="10.7109375" style="19" customWidth="1"/>
    <col min="14352" max="14592" width="8.85546875" style="19"/>
    <col min="14593" max="14593" width="13.28515625" style="19" customWidth="1"/>
    <col min="14594" max="14595" width="10.7109375" style="19" customWidth="1"/>
    <col min="14596" max="14596" width="8.85546875" style="19" customWidth="1"/>
    <col min="14597" max="14598" width="10.7109375" style="19" customWidth="1"/>
    <col min="14599" max="14599" width="8.85546875" style="19" customWidth="1"/>
    <col min="14600" max="14604" width="10.7109375" style="19" customWidth="1"/>
    <col min="14605" max="14605" width="10.42578125" style="19" customWidth="1"/>
    <col min="14606" max="14606" width="10" style="19" customWidth="1"/>
    <col min="14607" max="14607" width="10.7109375" style="19" customWidth="1"/>
    <col min="14608" max="14848" width="8.85546875" style="19"/>
    <col min="14849" max="14849" width="13.28515625" style="19" customWidth="1"/>
    <col min="14850" max="14851" width="10.7109375" style="19" customWidth="1"/>
    <col min="14852" max="14852" width="8.85546875" style="19" customWidth="1"/>
    <col min="14853" max="14854" width="10.7109375" style="19" customWidth="1"/>
    <col min="14855" max="14855" width="8.85546875" style="19" customWidth="1"/>
    <col min="14856" max="14860" width="10.7109375" style="19" customWidth="1"/>
    <col min="14861" max="14861" width="10.42578125" style="19" customWidth="1"/>
    <col min="14862" max="14862" width="10" style="19" customWidth="1"/>
    <col min="14863" max="14863" width="10.7109375" style="19" customWidth="1"/>
    <col min="14864" max="15104" width="8.85546875" style="19"/>
    <col min="15105" max="15105" width="13.28515625" style="19" customWidth="1"/>
    <col min="15106" max="15107" width="10.7109375" style="19" customWidth="1"/>
    <col min="15108" max="15108" width="8.85546875" style="19" customWidth="1"/>
    <col min="15109" max="15110" width="10.7109375" style="19" customWidth="1"/>
    <col min="15111" max="15111" width="8.85546875" style="19" customWidth="1"/>
    <col min="15112" max="15116" width="10.7109375" style="19" customWidth="1"/>
    <col min="15117" max="15117" width="10.42578125" style="19" customWidth="1"/>
    <col min="15118" max="15118" width="10" style="19" customWidth="1"/>
    <col min="15119" max="15119" width="10.7109375" style="19" customWidth="1"/>
    <col min="15120" max="15360" width="8.85546875" style="19"/>
    <col min="15361" max="15361" width="13.28515625" style="19" customWidth="1"/>
    <col min="15362" max="15363" width="10.7109375" style="19" customWidth="1"/>
    <col min="15364" max="15364" width="8.85546875" style="19" customWidth="1"/>
    <col min="15365" max="15366" width="10.7109375" style="19" customWidth="1"/>
    <col min="15367" max="15367" width="8.85546875" style="19" customWidth="1"/>
    <col min="15368" max="15372" width="10.7109375" style="19" customWidth="1"/>
    <col min="15373" max="15373" width="10.42578125" style="19" customWidth="1"/>
    <col min="15374" max="15374" width="10" style="19" customWidth="1"/>
    <col min="15375" max="15375" width="10.7109375" style="19" customWidth="1"/>
    <col min="15376" max="15616" width="8.85546875" style="19"/>
    <col min="15617" max="15617" width="13.28515625" style="19" customWidth="1"/>
    <col min="15618" max="15619" width="10.7109375" style="19" customWidth="1"/>
    <col min="15620" max="15620" width="8.85546875" style="19" customWidth="1"/>
    <col min="15621" max="15622" width="10.7109375" style="19" customWidth="1"/>
    <col min="15623" max="15623" width="8.85546875" style="19" customWidth="1"/>
    <col min="15624" max="15628" width="10.7109375" style="19" customWidth="1"/>
    <col min="15629" max="15629" width="10.42578125" style="19" customWidth="1"/>
    <col min="15630" max="15630" width="10" style="19" customWidth="1"/>
    <col min="15631" max="15631" width="10.7109375" style="19" customWidth="1"/>
    <col min="15632" max="15872" width="8.85546875" style="19"/>
    <col min="15873" max="15873" width="13.28515625" style="19" customWidth="1"/>
    <col min="15874" max="15875" width="10.7109375" style="19" customWidth="1"/>
    <col min="15876" max="15876" width="8.85546875" style="19" customWidth="1"/>
    <col min="15877" max="15878" width="10.7109375" style="19" customWidth="1"/>
    <col min="15879" max="15879" width="8.85546875" style="19" customWidth="1"/>
    <col min="15880" max="15884" width="10.7109375" style="19" customWidth="1"/>
    <col min="15885" max="15885" width="10.42578125" style="19" customWidth="1"/>
    <col min="15886" max="15886" width="10" style="19" customWidth="1"/>
    <col min="15887" max="15887" width="10.7109375" style="19" customWidth="1"/>
    <col min="15888" max="16128" width="8.85546875" style="19"/>
    <col min="16129" max="16129" width="13.28515625" style="19" customWidth="1"/>
    <col min="16130" max="16131" width="10.7109375" style="19" customWidth="1"/>
    <col min="16132" max="16132" width="8.85546875" style="19" customWidth="1"/>
    <col min="16133" max="16134" width="10.7109375" style="19" customWidth="1"/>
    <col min="16135" max="16135" width="8.85546875" style="19" customWidth="1"/>
    <col min="16136" max="16140" width="10.7109375" style="19" customWidth="1"/>
    <col min="16141" max="16141" width="10.42578125" style="19" customWidth="1"/>
    <col min="16142" max="16142" width="10" style="19" customWidth="1"/>
    <col min="16143" max="16143" width="10.7109375" style="19" customWidth="1"/>
    <col min="16144" max="16384" width="8.85546875" style="19"/>
  </cols>
  <sheetData>
    <row r="2" spans="1:16" ht="21" customHeight="1">
      <c r="A2" s="73" t="str">
        <f>CONTROL!E4</f>
        <v>CHECK ACCOUNT NUMBER</v>
      </c>
      <c r="J2" s="102"/>
    </row>
    <row r="3" spans="1:16" ht="8.25" customHeight="1"/>
    <row r="5" spans="1:16" ht="8.25" customHeight="1"/>
    <row r="6" spans="1:16" ht="18" customHeight="1">
      <c r="A6" s="21" t="s">
        <v>251</v>
      </c>
    </row>
    <row r="8" spans="1:16">
      <c r="A8" s="22" t="s">
        <v>0</v>
      </c>
      <c r="B8" s="23">
        <v>2017</v>
      </c>
      <c r="C8" s="24">
        <v>2018</v>
      </c>
      <c r="D8" s="22" t="s">
        <v>200</v>
      </c>
      <c r="E8" s="24">
        <v>2017</v>
      </c>
      <c r="F8" s="24">
        <v>2018</v>
      </c>
      <c r="G8" s="24" t="s">
        <v>200</v>
      </c>
      <c r="H8" s="24">
        <v>2017</v>
      </c>
      <c r="I8" s="24">
        <v>2018</v>
      </c>
      <c r="J8" s="24" t="s">
        <v>200</v>
      </c>
      <c r="K8" s="24">
        <v>2017</v>
      </c>
      <c r="L8" s="24">
        <v>2018</v>
      </c>
      <c r="M8" s="24" t="s">
        <v>200</v>
      </c>
      <c r="N8" s="23">
        <v>2017</v>
      </c>
      <c r="O8" s="24">
        <v>2018</v>
      </c>
      <c r="P8" s="24" t="s">
        <v>200</v>
      </c>
    </row>
    <row r="9" spans="1:16">
      <c r="A9" s="27"/>
      <c r="B9" s="28" t="s">
        <v>228</v>
      </c>
      <c r="C9" s="29" t="s">
        <v>228</v>
      </c>
      <c r="D9" s="29"/>
      <c r="E9" s="29" t="s">
        <v>229</v>
      </c>
      <c r="F9" s="29" t="s">
        <v>229</v>
      </c>
      <c r="G9" s="29"/>
      <c r="H9" s="29" t="s">
        <v>230</v>
      </c>
      <c r="I9" s="29" t="s">
        <v>230</v>
      </c>
      <c r="J9" s="29"/>
      <c r="K9" s="29" t="s">
        <v>231</v>
      </c>
      <c r="L9" s="29" t="s">
        <v>231</v>
      </c>
      <c r="M9" s="29"/>
      <c r="N9" s="28" t="s">
        <v>202</v>
      </c>
      <c r="O9" s="29" t="s">
        <v>202</v>
      </c>
      <c r="P9" s="29"/>
    </row>
    <row r="10" spans="1:16" ht="27" customHeight="1">
      <c r="A10" s="32" t="s">
        <v>1</v>
      </c>
      <c r="B10" s="62">
        <f>IFERROR(VLOOKUP('CONTROL WORKINGS'!$B$4&amp;"."&amp;'CONTROL WORKINGS'!$B$23,'DATA TRADE 2017'!A:N,8,FALSE),0)</f>
        <v>0</v>
      </c>
      <c r="C10" s="65">
        <f>IFERROR(VLOOKUP('CONTROL WORKINGS'!$B$4&amp;"."&amp;'CONTROL WORKINGS'!$B$23,'DATA TRADE 2018'!A:N,8,FALSE),0)</f>
        <v>0</v>
      </c>
      <c r="D10" s="98" t="str">
        <f t="shared" ref="D10:D21" si="0">IF(B10&lt;=0,"NA",IF(C10&lt;=0,"",IF(C10/B10-1&gt;10,"NA",IF(C10/B10-1&lt;-10,"NA",C10/B10-1))))</f>
        <v>NA</v>
      </c>
      <c r="E10" s="65">
        <f>IFERROR(VLOOKUP('CONTROL WORKINGS'!$B$4&amp;"."&amp;'CONTROL WORKINGS'!$B$23,'DATA TRADE 2017'!A:N,9,FALSE),0)</f>
        <v>0</v>
      </c>
      <c r="F10" s="65">
        <f>IFERROR(VLOOKUP('CONTROL WORKINGS'!$B$4&amp;"."&amp;'CONTROL WORKINGS'!$B$23,'DATA TRADE 2018'!A:N,9,FALSE),0)</f>
        <v>0</v>
      </c>
      <c r="G10" s="35" t="str">
        <f t="shared" ref="G10:G21" si="1">IF(E10&lt;=0,"NA",IF(F10&lt;=0,"",IF(F10/E10-1&gt;10,"NA",IF(F10/E10-1&lt;-10,"NA",F10/E10-1))))</f>
        <v>NA</v>
      </c>
      <c r="H10" s="65">
        <f>IFERROR(VLOOKUP('CONTROL WORKINGS'!$B$4&amp;"."&amp;'CONTROL WORKINGS'!$B$23,'DATA TRADE 2017'!A:N,10,FALSE),0)</f>
        <v>0</v>
      </c>
      <c r="I10" s="65">
        <f>IFERROR(VLOOKUP('CONTROL WORKINGS'!$B$4&amp;"."&amp;'CONTROL WORKINGS'!$B$23,'DATA TRADE 2018'!A:N,10,FALSE),0)</f>
        <v>0</v>
      </c>
      <c r="J10" s="75" t="str">
        <f t="shared" ref="J10:J21" si="2">IF(H10&lt;=0,"NA",IF(I10&lt;=0,"",IF(I10/H10-1&gt;10,"NA",IF(I10/H10-1&lt;-10,"NA",I10/H10-1))))</f>
        <v>NA</v>
      </c>
      <c r="K10" s="65">
        <f>IFERROR(VLOOKUP('CONTROL WORKINGS'!$B$4&amp;"."&amp;'CONTROL WORKINGS'!$B$23,'DATA TRADE 2017'!A:N,11,FALSE),0)</f>
        <v>0</v>
      </c>
      <c r="L10" s="65">
        <f>IFERROR(VLOOKUP('CONTROL WORKINGS'!$B$4&amp;"."&amp;'CONTROL WORKINGS'!$B$23,'DATA TRADE 2018'!A:N,11,FALSE),0)</f>
        <v>0</v>
      </c>
      <c r="M10" s="99" t="str">
        <f t="shared" ref="M10:M21" si="3">IF(K10&lt;=0,"NA",IF(L10&lt;=0,"",IF(L10/K10-1&gt;10,"NA",IF(L10/K10-1&lt;-10,"NA",L10/K10-1))))</f>
        <v>NA</v>
      </c>
      <c r="N10" s="100">
        <f>IFERROR(VLOOKUP('CONTROL WORKINGS'!$B$4&amp;"."&amp;'CONTROL WORKINGS'!$B$23,'DATA TRADE 2017'!A:N,13,FALSE),0)</f>
        <v>0</v>
      </c>
      <c r="O10" s="65">
        <f>IFERROR(VLOOKUP('CONTROL WORKINGS'!$B$4&amp;"."&amp;'CONTROL WORKINGS'!$B$23,'DATA TRADE 2018'!A:N,13,FALSE),0)</f>
        <v>0</v>
      </c>
      <c r="P10" s="35" t="str">
        <f t="shared" ref="P10:P21" si="4">IF(N10&lt;=0,"NA",IF(O10&lt;=0,"",IF(O10/N10-1&gt;10,"NA",IF(O10/N10-1&lt;-10,"NA",O10/N10-1))))</f>
        <v>NA</v>
      </c>
    </row>
    <row r="11" spans="1:16" ht="27" customHeight="1">
      <c r="A11" s="32" t="s">
        <v>2</v>
      </c>
      <c r="B11" s="63">
        <f>IFERROR(VLOOKUP('CONTROL WORKINGS'!$B$4&amp;"."&amp;'CONTROL WORKINGS'!$B$24,'DATA TRADE 2017'!A:N,8,FALSE),0)</f>
        <v>0</v>
      </c>
      <c r="C11" s="33">
        <f>IFERROR(VLOOKUP('CONTROL WORKINGS'!$B$4&amp;"."&amp;'CONTROL WORKINGS'!$B$24,'DATA TRADE 2018'!A:N,8,FALSE),0)</f>
        <v>0</v>
      </c>
      <c r="D11" s="98" t="str">
        <f t="shared" si="0"/>
        <v>NA</v>
      </c>
      <c r="E11" s="33">
        <f>IFERROR(VLOOKUP('CONTROL WORKINGS'!$B$4&amp;"."&amp;'CONTROL WORKINGS'!$B$24,'DATA TRADE 2017'!A:N,9,FALSE),0)</f>
        <v>0</v>
      </c>
      <c r="F11" s="33">
        <f>IFERROR(VLOOKUP('CONTROL WORKINGS'!$B$4&amp;"."&amp;'CONTROL WORKINGS'!$B$24,'DATA TRADE 2018'!A:N,9,FALSE),0)</f>
        <v>0</v>
      </c>
      <c r="G11" s="35" t="str">
        <f t="shared" si="1"/>
        <v>NA</v>
      </c>
      <c r="H11" s="33">
        <f>IFERROR(VLOOKUP('CONTROL WORKINGS'!$B$4&amp;"."&amp;'CONTROL WORKINGS'!$B$24,'DATA TRADE 2017'!A:N,10,FALSE),0)</f>
        <v>0</v>
      </c>
      <c r="I11" s="33">
        <f>IFERROR(VLOOKUP('CONTROL WORKINGS'!$B$4&amp;"."&amp;'CONTROL WORKINGS'!$B$24,'DATA TRADE 2018'!A:N,10,FALSE),0)</f>
        <v>0</v>
      </c>
      <c r="J11" s="75" t="str">
        <f t="shared" si="2"/>
        <v>NA</v>
      </c>
      <c r="K11" s="33">
        <f>IFERROR(VLOOKUP('CONTROL WORKINGS'!$B$4&amp;"."&amp;'CONTROL WORKINGS'!$B$24,'DATA TRADE 2017'!A:N,11,FALSE),0)</f>
        <v>0</v>
      </c>
      <c r="L11" s="33">
        <f>IFERROR(VLOOKUP('CONTROL WORKINGS'!$B$4&amp;"."&amp;'CONTROL WORKINGS'!$B$24,'DATA TRADE 2018'!A:N,11,FALSE),0)</f>
        <v>0</v>
      </c>
      <c r="M11" s="99" t="str">
        <f t="shared" si="3"/>
        <v>NA</v>
      </c>
      <c r="N11" s="37">
        <f>IFERROR(VLOOKUP('CONTROL WORKINGS'!$B$4&amp;"."&amp;'CONTROL WORKINGS'!$B$24,'DATA TRADE 2017'!A:N,13,FALSE),0)</f>
        <v>0</v>
      </c>
      <c r="O11" s="33">
        <f>IFERROR(VLOOKUP('CONTROL WORKINGS'!$B$4&amp;"."&amp;'CONTROL WORKINGS'!$B$24,'DATA TRADE 2018'!A:N,13,FALSE),0)</f>
        <v>0</v>
      </c>
      <c r="P11" s="35" t="str">
        <f t="shared" si="4"/>
        <v>NA</v>
      </c>
    </row>
    <row r="12" spans="1:16" ht="27" customHeight="1">
      <c r="A12" s="32" t="s">
        <v>3</v>
      </c>
      <c r="B12" s="63">
        <f>IFERROR(VLOOKUP('CONTROL WORKINGS'!$B$4&amp;"."&amp;'CONTROL WORKINGS'!$B$25,'DATA TRADE 2017'!A:N,8,FALSE),0)</f>
        <v>0</v>
      </c>
      <c r="C12" s="33">
        <f>IFERROR(VLOOKUP('CONTROL WORKINGS'!$B$4&amp;"."&amp;'CONTROL WORKINGS'!$B$25,'DATA TRADE 2018'!A:N,8,FALSE),0)</f>
        <v>0</v>
      </c>
      <c r="D12" s="98" t="str">
        <f t="shared" si="0"/>
        <v>NA</v>
      </c>
      <c r="E12" s="33">
        <f>IFERROR(VLOOKUP('CONTROL WORKINGS'!$B$4&amp;"."&amp;'CONTROL WORKINGS'!$B$25,'DATA TRADE 2017'!A:N,9,FALSE),0)</f>
        <v>0</v>
      </c>
      <c r="F12" s="33">
        <f>IFERROR(VLOOKUP('CONTROL WORKINGS'!$B$4&amp;"."&amp;'CONTROL WORKINGS'!$B$25,'DATA TRADE 2018'!A:N,9,FALSE),0)</f>
        <v>0</v>
      </c>
      <c r="G12" s="35" t="str">
        <f t="shared" si="1"/>
        <v>NA</v>
      </c>
      <c r="H12" s="33">
        <f>IFERROR(VLOOKUP('CONTROL WORKINGS'!$B$4&amp;"."&amp;'CONTROL WORKINGS'!$B$25,'DATA TRADE 2017'!A:N,10,FALSE),0)</f>
        <v>0</v>
      </c>
      <c r="I12" s="33">
        <f>IFERROR(VLOOKUP('CONTROL WORKINGS'!$B$4&amp;"."&amp;'CONTROL WORKINGS'!$B$25,'DATA TRADE 2018'!A:N,10,FALSE),0)</f>
        <v>0</v>
      </c>
      <c r="J12" s="75" t="str">
        <f t="shared" si="2"/>
        <v>NA</v>
      </c>
      <c r="K12" s="33">
        <f>IFERROR(VLOOKUP('CONTROL WORKINGS'!$B$4&amp;"."&amp;'CONTROL WORKINGS'!$B$25,'DATA TRADE 2017'!A:N,11,FALSE),0)</f>
        <v>0</v>
      </c>
      <c r="L12" s="33">
        <f>IFERROR(VLOOKUP('CONTROL WORKINGS'!$B$4&amp;"."&amp;'CONTROL WORKINGS'!$B$25,'DATA TRADE 2018'!A:N,11,FALSE),0)</f>
        <v>0</v>
      </c>
      <c r="M12" s="99" t="str">
        <f t="shared" si="3"/>
        <v>NA</v>
      </c>
      <c r="N12" s="37">
        <f>IFERROR(VLOOKUP('CONTROL WORKINGS'!$B$4&amp;"."&amp;'CONTROL WORKINGS'!$B$25,'DATA TRADE 2017'!A:N,13,FALSE),0)</f>
        <v>0</v>
      </c>
      <c r="O12" s="33">
        <f>IFERROR(VLOOKUP('CONTROL WORKINGS'!$B$4&amp;"."&amp;'CONTROL WORKINGS'!$B$25,'DATA TRADE 2018'!A:N,13,FALSE),0)</f>
        <v>0</v>
      </c>
      <c r="P12" s="35" t="str">
        <f t="shared" si="4"/>
        <v>NA</v>
      </c>
    </row>
    <row r="13" spans="1:16" ht="27" customHeight="1">
      <c r="A13" s="32" t="s">
        <v>4</v>
      </c>
      <c r="B13" s="63">
        <f>IFERROR(VLOOKUP('CONTROL WORKINGS'!$B$4&amp;"."&amp;'CONTROL WORKINGS'!$B$26,'DATA TRADE 2017'!A:N,8,FALSE),0)</f>
        <v>0</v>
      </c>
      <c r="C13" s="33">
        <f>IFERROR(VLOOKUP('CONTROL WORKINGS'!$B$4&amp;"."&amp;'CONTROL WORKINGS'!$B$26,'DATA TRADE 2018'!A:N,8,FALSE),0)</f>
        <v>0</v>
      </c>
      <c r="D13" s="98" t="str">
        <f t="shared" si="0"/>
        <v>NA</v>
      </c>
      <c r="E13" s="33">
        <f>IFERROR(VLOOKUP('CONTROL WORKINGS'!$B$4&amp;"."&amp;'CONTROL WORKINGS'!$B$26,'DATA TRADE 2017'!A:N,9,FALSE),0)</f>
        <v>0</v>
      </c>
      <c r="F13" s="33">
        <f>IFERROR(VLOOKUP('CONTROL WORKINGS'!$B$4&amp;"."&amp;'CONTROL WORKINGS'!$B$26,'DATA TRADE 2018'!A:N,9,FALSE),0)</f>
        <v>0</v>
      </c>
      <c r="G13" s="35" t="str">
        <f t="shared" si="1"/>
        <v>NA</v>
      </c>
      <c r="H13" s="33">
        <f>IFERROR(VLOOKUP('CONTROL WORKINGS'!$B$4&amp;"."&amp;'CONTROL WORKINGS'!$B$26,'DATA TRADE 2017'!A:N,10,FALSE),0)</f>
        <v>0</v>
      </c>
      <c r="I13" s="33">
        <f>IFERROR(VLOOKUP('CONTROL WORKINGS'!$B$4&amp;"."&amp;'CONTROL WORKINGS'!$B$26,'DATA TRADE 2018'!A:N,10,FALSE),0)</f>
        <v>0</v>
      </c>
      <c r="J13" s="75" t="str">
        <f t="shared" si="2"/>
        <v>NA</v>
      </c>
      <c r="K13" s="33">
        <f>IFERROR(VLOOKUP('CONTROL WORKINGS'!$B$4&amp;"."&amp;'CONTROL WORKINGS'!$B$26,'DATA TRADE 2017'!A:N,11,FALSE),0)</f>
        <v>0</v>
      </c>
      <c r="L13" s="33">
        <f>IFERROR(VLOOKUP('CONTROL WORKINGS'!$B$4&amp;"."&amp;'CONTROL WORKINGS'!$B$26,'DATA TRADE 2018'!A:N,11,FALSE),0)</f>
        <v>0</v>
      </c>
      <c r="M13" s="99" t="str">
        <f t="shared" si="3"/>
        <v>NA</v>
      </c>
      <c r="N13" s="37">
        <f>IFERROR(VLOOKUP('CONTROL WORKINGS'!$B$4&amp;"."&amp;'CONTROL WORKINGS'!$B$26,'DATA TRADE 2017'!A:N,13,FALSE),0)</f>
        <v>0</v>
      </c>
      <c r="O13" s="33">
        <f>IFERROR(VLOOKUP('CONTROL WORKINGS'!$B$4&amp;"."&amp;'CONTROL WORKINGS'!$B$26,'DATA TRADE 2018'!A:N,13,FALSE),0)</f>
        <v>0</v>
      </c>
      <c r="P13" s="35" t="str">
        <f t="shared" si="4"/>
        <v>NA</v>
      </c>
    </row>
    <row r="14" spans="1:16" ht="27" customHeight="1">
      <c r="A14" s="32" t="s">
        <v>5</v>
      </c>
      <c r="B14" s="63">
        <f>IFERROR(VLOOKUP('CONTROL WORKINGS'!$B$4&amp;"."&amp;'CONTROL WORKINGS'!$B$27,'DATA TRADE 2017'!A:N,8,FALSE),0)</f>
        <v>0</v>
      </c>
      <c r="C14" s="33">
        <f>IFERROR(VLOOKUP('CONTROL WORKINGS'!$B$4&amp;"."&amp;'CONTROL WORKINGS'!$B$27,'DATA TRADE 2018'!A:N,8,FALSE),0)</f>
        <v>0</v>
      </c>
      <c r="D14" s="98" t="str">
        <f t="shared" si="0"/>
        <v>NA</v>
      </c>
      <c r="E14" s="33">
        <f>IFERROR(VLOOKUP('CONTROL WORKINGS'!$B$4&amp;"."&amp;'CONTROL WORKINGS'!$B$27,'DATA TRADE 2017'!A:N,9,FALSE),0)</f>
        <v>0</v>
      </c>
      <c r="F14" s="33">
        <f>IFERROR(VLOOKUP('CONTROL WORKINGS'!$B$4&amp;"."&amp;'CONTROL WORKINGS'!$B$27,'DATA TRADE 2018'!A:N,9,FALSE),0)</f>
        <v>0</v>
      </c>
      <c r="G14" s="35" t="str">
        <f t="shared" si="1"/>
        <v>NA</v>
      </c>
      <c r="H14" s="33">
        <f>IFERROR(VLOOKUP('CONTROL WORKINGS'!$B$4&amp;"."&amp;'CONTROL WORKINGS'!$B$27,'DATA TRADE 2017'!A:N,10,FALSE),0)</f>
        <v>0</v>
      </c>
      <c r="I14" s="33">
        <f>IFERROR(VLOOKUP('CONTROL WORKINGS'!$B$4&amp;"."&amp;'CONTROL WORKINGS'!$B$27,'DATA TRADE 2018'!A:N,10,FALSE),0)</f>
        <v>0</v>
      </c>
      <c r="J14" s="75" t="str">
        <f t="shared" si="2"/>
        <v>NA</v>
      </c>
      <c r="K14" s="33">
        <f>IFERROR(VLOOKUP('CONTROL WORKINGS'!$B$4&amp;"."&amp;'CONTROL WORKINGS'!$B$27,'DATA TRADE 2017'!A:N,11,FALSE),0)</f>
        <v>0</v>
      </c>
      <c r="L14" s="33">
        <f>IFERROR(VLOOKUP('CONTROL WORKINGS'!$B$4&amp;"."&amp;'CONTROL WORKINGS'!$B$27,'DATA TRADE 2018'!A:N,11,FALSE),0)</f>
        <v>0</v>
      </c>
      <c r="M14" s="99" t="str">
        <f t="shared" si="3"/>
        <v>NA</v>
      </c>
      <c r="N14" s="37">
        <f>IFERROR(VLOOKUP('CONTROL WORKINGS'!$B$4&amp;"."&amp;'CONTROL WORKINGS'!$B$27,'DATA TRADE 2017'!A:N,13,FALSE),0)</f>
        <v>0</v>
      </c>
      <c r="O14" s="33">
        <f>IFERROR(VLOOKUP('CONTROL WORKINGS'!$B$4&amp;"."&amp;'CONTROL WORKINGS'!$B$27,'DATA TRADE 2018'!A:N,13,FALSE),0)</f>
        <v>0</v>
      </c>
      <c r="P14" s="35" t="str">
        <f t="shared" si="4"/>
        <v>NA</v>
      </c>
    </row>
    <row r="15" spans="1:16" ht="27" customHeight="1">
      <c r="A15" s="32" t="s">
        <v>6</v>
      </c>
      <c r="B15" s="63">
        <f>IFERROR(VLOOKUP('CONTROL WORKINGS'!$B$4&amp;"."&amp;'CONTROL WORKINGS'!$B$28,'DATA TRADE 2017'!A:N,8,FALSE),0)</f>
        <v>0</v>
      </c>
      <c r="C15" s="33">
        <f>IFERROR(VLOOKUP('CONTROL WORKINGS'!$B$4&amp;"."&amp;'CONTROL WORKINGS'!$B$28,'DATA TRADE 2018'!A:N,8,FALSE),0)</f>
        <v>0</v>
      </c>
      <c r="D15" s="98" t="str">
        <f t="shared" si="0"/>
        <v>NA</v>
      </c>
      <c r="E15" s="33">
        <f>IFERROR(VLOOKUP('CONTROL WORKINGS'!$B$4&amp;"."&amp;'CONTROL WORKINGS'!$B$28,'DATA TRADE 2017'!A:N,9,FALSE),0)</f>
        <v>0</v>
      </c>
      <c r="F15" s="33">
        <f>IFERROR(VLOOKUP('CONTROL WORKINGS'!$B$4&amp;"."&amp;'CONTROL WORKINGS'!$B$28,'DATA TRADE 2018'!A:N,9,FALSE),0)</f>
        <v>0</v>
      </c>
      <c r="G15" s="35" t="str">
        <f t="shared" si="1"/>
        <v>NA</v>
      </c>
      <c r="H15" s="33">
        <f>IFERROR(VLOOKUP('CONTROL WORKINGS'!$B$4&amp;"."&amp;'CONTROL WORKINGS'!$B$28,'DATA TRADE 2017'!A:N,10,FALSE),0)</f>
        <v>0</v>
      </c>
      <c r="I15" s="33">
        <f>IFERROR(VLOOKUP('CONTROL WORKINGS'!$B$4&amp;"."&amp;'CONTROL WORKINGS'!$B$28,'DATA TRADE 2018'!A:N,10,FALSE),0)</f>
        <v>0</v>
      </c>
      <c r="J15" s="75" t="str">
        <f t="shared" si="2"/>
        <v>NA</v>
      </c>
      <c r="K15" s="33">
        <f>IFERROR(VLOOKUP('CONTROL WORKINGS'!$B$4&amp;"."&amp;'CONTROL WORKINGS'!$B$28,'DATA TRADE 2017'!A:N,11,FALSE),0)</f>
        <v>0</v>
      </c>
      <c r="L15" s="33">
        <f>IFERROR(VLOOKUP('CONTROL WORKINGS'!$B$4&amp;"."&amp;'CONTROL WORKINGS'!$B$28,'DATA TRADE 2018'!A:N,11,FALSE),0)</f>
        <v>0</v>
      </c>
      <c r="M15" s="99" t="str">
        <f t="shared" si="3"/>
        <v>NA</v>
      </c>
      <c r="N15" s="37">
        <f>IFERROR(VLOOKUP('CONTROL WORKINGS'!$B$4&amp;"."&amp;'CONTROL WORKINGS'!$B$28,'DATA TRADE 2017'!A:N,13,FALSE),0)</f>
        <v>0</v>
      </c>
      <c r="O15" s="33">
        <f>IFERROR(VLOOKUP('CONTROL WORKINGS'!$B$4&amp;"."&amp;'CONTROL WORKINGS'!$B$28,'DATA TRADE 2018'!A:N,13,FALSE),0)</f>
        <v>0</v>
      </c>
      <c r="P15" s="35" t="str">
        <f t="shared" si="4"/>
        <v>NA</v>
      </c>
    </row>
    <row r="16" spans="1:16" ht="27" customHeight="1">
      <c r="A16" s="32" t="s">
        <v>7</v>
      </c>
      <c r="B16" s="63">
        <f>IFERROR(VLOOKUP('CONTROL WORKINGS'!$B$4&amp;"."&amp;'CONTROL WORKINGS'!$B$29,'DATA TRADE 2017'!A:N,8,FALSE),0)</f>
        <v>0</v>
      </c>
      <c r="C16" s="33">
        <f>IFERROR(VLOOKUP('CONTROL WORKINGS'!$B$4&amp;"."&amp;'CONTROL WORKINGS'!$B$29,'DATA TRADE 2018'!A:N,8,FALSE),0)</f>
        <v>0</v>
      </c>
      <c r="D16" s="98" t="str">
        <f t="shared" si="0"/>
        <v>NA</v>
      </c>
      <c r="E16" s="33">
        <f>IFERROR(VLOOKUP('CONTROL WORKINGS'!$B$4&amp;"."&amp;'CONTROL WORKINGS'!$B$29,'DATA TRADE 2017'!A:N,9,FALSE),0)</f>
        <v>0</v>
      </c>
      <c r="F16" s="33">
        <f>IFERROR(VLOOKUP('CONTROL WORKINGS'!$B$4&amp;"."&amp;'CONTROL WORKINGS'!$B$29,'DATA TRADE 2018'!A:N,9,FALSE),0)</f>
        <v>0</v>
      </c>
      <c r="G16" s="35" t="str">
        <f t="shared" si="1"/>
        <v>NA</v>
      </c>
      <c r="H16" s="33">
        <f>IFERROR(VLOOKUP('CONTROL WORKINGS'!$B$4&amp;"."&amp;'CONTROL WORKINGS'!$B$29,'DATA TRADE 2017'!A:N,10,FALSE),0)</f>
        <v>0</v>
      </c>
      <c r="I16" s="33">
        <f>IFERROR(VLOOKUP('CONTROL WORKINGS'!$B$4&amp;"."&amp;'CONTROL WORKINGS'!$B$29,'DATA TRADE 2018'!A:N,10,FALSE),0)</f>
        <v>0</v>
      </c>
      <c r="J16" s="75" t="str">
        <f t="shared" si="2"/>
        <v>NA</v>
      </c>
      <c r="K16" s="33">
        <f>IFERROR(VLOOKUP('CONTROL WORKINGS'!$B$4&amp;"."&amp;'CONTROL WORKINGS'!$B$29,'DATA TRADE 2017'!A:N,11,FALSE),0)</f>
        <v>0</v>
      </c>
      <c r="L16" s="33">
        <f>IFERROR(VLOOKUP('CONTROL WORKINGS'!$B$4&amp;"."&amp;'CONTROL WORKINGS'!$B$29,'DATA TRADE 2018'!A:N,11,FALSE),0)</f>
        <v>0</v>
      </c>
      <c r="M16" s="99" t="str">
        <f t="shared" si="3"/>
        <v>NA</v>
      </c>
      <c r="N16" s="37">
        <f>IFERROR(VLOOKUP('CONTROL WORKINGS'!$B$4&amp;"."&amp;'CONTROL WORKINGS'!$B$29,'DATA TRADE 2017'!A:N,13,FALSE),0)</f>
        <v>0</v>
      </c>
      <c r="O16" s="33">
        <f>IFERROR(VLOOKUP('CONTROL WORKINGS'!$B$4&amp;"."&amp;'CONTROL WORKINGS'!$B$29,'DATA TRADE 2018'!A:N,13,FALSE),0)</f>
        <v>0</v>
      </c>
      <c r="P16" s="35" t="str">
        <f t="shared" si="4"/>
        <v>NA</v>
      </c>
    </row>
    <row r="17" spans="1:16" ht="27" customHeight="1">
      <c r="A17" s="32" t="s">
        <v>8</v>
      </c>
      <c r="B17" s="63">
        <f>IFERROR(VLOOKUP('CONTROL WORKINGS'!$B$4&amp;"."&amp;'CONTROL WORKINGS'!$B$30,'DATA TRADE 2017'!A:N,8,FALSE),0)</f>
        <v>0</v>
      </c>
      <c r="C17" s="33">
        <f>IFERROR(VLOOKUP('CONTROL WORKINGS'!$B$4&amp;"."&amp;'CONTROL WORKINGS'!$B$30,'DATA TRADE 2018'!A:N,8,FALSE),0)</f>
        <v>0</v>
      </c>
      <c r="D17" s="98" t="str">
        <f t="shared" si="0"/>
        <v>NA</v>
      </c>
      <c r="E17" s="33">
        <f>IFERROR(VLOOKUP('CONTROL WORKINGS'!$B$4&amp;"."&amp;'CONTROL WORKINGS'!$B$30,'DATA TRADE 2017'!A:N,9,FALSE),0)</f>
        <v>0</v>
      </c>
      <c r="F17" s="33">
        <f>IFERROR(VLOOKUP('CONTROL WORKINGS'!$B$4&amp;"."&amp;'CONTROL WORKINGS'!$B$30,'DATA TRADE 2018'!A:N,9,FALSE),0)</f>
        <v>0</v>
      </c>
      <c r="G17" s="35" t="str">
        <f t="shared" si="1"/>
        <v>NA</v>
      </c>
      <c r="H17" s="33">
        <f>IFERROR(VLOOKUP('CONTROL WORKINGS'!$B$4&amp;"."&amp;'CONTROL WORKINGS'!$B$30,'DATA TRADE 2017'!A:N,10,FALSE),0)</f>
        <v>0</v>
      </c>
      <c r="I17" s="33">
        <f>IFERROR(VLOOKUP('CONTROL WORKINGS'!$B$4&amp;"."&amp;'CONTROL WORKINGS'!$B$30,'DATA TRADE 2018'!A:N,10,FALSE),0)</f>
        <v>0</v>
      </c>
      <c r="J17" s="75" t="str">
        <f t="shared" si="2"/>
        <v>NA</v>
      </c>
      <c r="K17" s="33">
        <f>IFERROR(VLOOKUP('CONTROL WORKINGS'!$B$4&amp;"."&amp;'CONTROL WORKINGS'!$B$30,'DATA TRADE 2017'!A:N,11,FALSE),0)</f>
        <v>0</v>
      </c>
      <c r="L17" s="33">
        <f>IFERROR(VLOOKUP('CONTROL WORKINGS'!$B$4&amp;"."&amp;'CONTROL WORKINGS'!$B$30,'DATA TRADE 2018'!A:N,11,FALSE),0)</f>
        <v>0</v>
      </c>
      <c r="M17" s="99" t="str">
        <f t="shared" si="3"/>
        <v>NA</v>
      </c>
      <c r="N17" s="37">
        <f>IFERROR(VLOOKUP('CONTROL WORKINGS'!$B$4&amp;"."&amp;'CONTROL WORKINGS'!$B$30,'DATA TRADE 2017'!A:N,13,FALSE),0)</f>
        <v>0</v>
      </c>
      <c r="O17" s="33">
        <f>IFERROR(VLOOKUP('CONTROL WORKINGS'!$B$4&amp;"."&amp;'CONTROL WORKINGS'!$B$30,'DATA TRADE 2018'!A:N,13,FALSE),0)</f>
        <v>0</v>
      </c>
      <c r="P17" s="35" t="str">
        <f t="shared" si="4"/>
        <v>NA</v>
      </c>
    </row>
    <row r="18" spans="1:16" ht="27" customHeight="1">
      <c r="A18" s="32" t="s">
        <v>9</v>
      </c>
      <c r="B18" s="63">
        <f>IFERROR(VLOOKUP('CONTROL WORKINGS'!$B$4&amp;"."&amp;'CONTROL WORKINGS'!$B$31,'DATA TRADE 2017'!A:N,8,FALSE),0)</f>
        <v>0</v>
      </c>
      <c r="C18" s="33">
        <f>IFERROR(VLOOKUP('CONTROL WORKINGS'!$B$4&amp;"."&amp;'CONTROL WORKINGS'!$B$31,'DATA TRADE 2018'!A:N,8,FALSE),0)</f>
        <v>0</v>
      </c>
      <c r="D18" s="98" t="str">
        <f t="shared" si="0"/>
        <v>NA</v>
      </c>
      <c r="E18" s="33">
        <f>IFERROR(VLOOKUP('CONTROL WORKINGS'!$B$4&amp;"."&amp;'CONTROL WORKINGS'!$B$31,'DATA TRADE 2017'!A:N,9,FALSE),0)</f>
        <v>0</v>
      </c>
      <c r="F18" s="33">
        <f>IFERROR(VLOOKUP('CONTROL WORKINGS'!$B$4&amp;"."&amp;'CONTROL WORKINGS'!$B$31,'DATA TRADE 2018'!A:N,9,FALSE),0)</f>
        <v>0</v>
      </c>
      <c r="G18" s="35" t="str">
        <f t="shared" si="1"/>
        <v>NA</v>
      </c>
      <c r="H18" s="33">
        <f>IFERROR(VLOOKUP('CONTROL WORKINGS'!$B$4&amp;"."&amp;'CONTROL WORKINGS'!$B$31,'DATA TRADE 2017'!A:N,10,FALSE),0)</f>
        <v>0</v>
      </c>
      <c r="I18" s="33">
        <f>IFERROR(VLOOKUP('CONTROL WORKINGS'!$B$4&amp;"."&amp;'CONTROL WORKINGS'!$B$31,'DATA TRADE 2018'!A:N,10,FALSE),0)</f>
        <v>0</v>
      </c>
      <c r="J18" s="75" t="str">
        <f t="shared" si="2"/>
        <v>NA</v>
      </c>
      <c r="K18" s="33">
        <f>IFERROR(VLOOKUP('CONTROL WORKINGS'!$B$4&amp;"."&amp;'CONTROL WORKINGS'!$B$31,'DATA TRADE 2017'!A:N,11,FALSE),0)</f>
        <v>0</v>
      </c>
      <c r="L18" s="33">
        <f>IFERROR(VLOOKUP('CONTROL WORKINGS'!$B$4&amp;"."&amp;'CONTROL WORKINGS'!$B$31,'DATA TRADE 2018'!A:N,11,FALSE),0)</f>
        <v>0</v>
      </c>
      <c r="M18" s="99" t="str">
        <f t="shared" si="3"/>
        <v>NA</v>
      </c>
      <c r="N18" s="37">
        <f>IFERROR(VLOOKUP('CONTROL WORKINGS'!$B$4&amp;"."&amp;'CONTROL WORKINGS'!$B$31,'DATA TRADE 2017'!A:N,13,FALSE),0)</f>
        <v>0</v>
      </c>
      <c r="O18" s="33">
        <f>IFERROR(VLOOKUP('CONTROL WORKINGS'!$B$4&amp;"."&amp;'CONTROL WORKINGS'!$B$31,'DATA TRADE 2018'!A:N,13,FALSE),0)</f>
        <v>0</v>
      </c>
      <c r="P18" s="35" t="str">
        <f t="shared" si="4"/>
        <v>NA</v>
      </c>
    </row>
    <row r="19" spans="1:16" ht="27" customHeight="1">
      <c r="A19" s="32" t="s">
        <v>10</v>
      </c>
      <c r="B19" s="63">
        <f>IFERROR(VLOOKUP('CONTROL WORKINGS'!$B$4&amp;"."&amp;'CONTROL WORKINGS'!$B$32,'DATA TRADE 2017'!A:N,8,FALSE),0)</f>
        <v>0</v>
      </c>
      <c r="C19" s="33">
        <f>IFERROR(VLOOKUP('CONTROL WORKINGS'!$B$4&amp;"."&amp;'CONTROL WORKINGS'!$B$32,'DATA TRADE 2018'!A:N,8,FALSE),0)</f>
        <v>0</v>
      </c>
      <c r="D19" s="98" t="str">
        <f t="shared" si="0"/>
        <v>NA</v>
      </c>
      <c r="E19" s="33">
        <f>IFERROR(VLOOKUP('CONTROL WORKINGS'!$B$4&amp;"."&amp;'CONTROL WORKINGS'!$B$32,'DATA TRADE 2017'!A:N,9,FALSE),0)</f>
        <v>0</v>
      </c>
      <c r="F19" s="33">
        <f>IFERROR(VLOOKUP('CONTROL WORKINGS'!$B$4&amp;"."&amp;'CONTROL WORKINGS'!$B$32,'DATA TRADE 2018'!A:N,9,FALSE),0)</f>
        <v>0</v>
      </c>
      <c r="G19" s="35" t="str">
        <f t="shared" si="1"/>
        <v>NA</v>
      </c>
      <c r="H19" s="33">
        <f>IFERROR(VLOOKUP('CONTROL WORKINGS'!$B$4&amp;"."&amp;'CONTROL WORKINGS'!$B$32,'DATA TRADE 2017'!A:N,10,FALSE),0)</f>
        <v>0</v>
      </c>
      <c r="I19" s="33">
        <f>IFERROR(VLOOKUP('CONTROL WORKINGS'!$B$4&amp;"."&amp;'CONTROL WORKINGS'!$B$32,'DATA TRADE 2018'!A:N,10,FALSE),0)</f>
        <v>0</v>
      </c>
      <c r="J19" s="75" t="str">
        <f t="shared" si="2"/>
        <v>NA</v>
      </c>
      <c r="K19" s="33">
        <f>IFERROR(VLOOKUP('CONTROL WORKINGS'!$B$4&amp;"."&amp;'CONTROL WORKINGS'!$B$32,'DATA TRADE 2017'!A:N,11,FALSE),0)</f>
        <v>0</v>
      </c>
      <c r="L19" s="33">
        <f>IFERROR(VLOOKUP('CONTROL WORKINGS'!$B$4&amp;"."&amp;'CONTROL WORKINGS'!$B$32,'DATA TRADE 2018'!A:N,11,FALSE),0)</f>
        <v>0</v>
      </c>
      <c r="M19" s="99" t="str">
        <f t="shared" si="3"/>
        <v>NA</v>
      </c>
      <c r="N19" s="37">
        <f>IFERROR(VLOOKUP('CONTROL WORKINGS'!$B$4&amp;"."&amp;'CONTROL WORKINGS'!$B$32,'DATA TRADE 2017'!A:N,13,FALSE),0)</f>
        <v>0</v>
      </c>
      <c r="O19" s="33">
        <f>IFERROR(VLOOKUP('CONTROL WORKINGS'!$B$4&amp;"."&amp;'CONTROL WORKINGS'!$B$32,'DATA TRADE 2018'!A:N,13,FALSE),0)</f>
        <v>0</v>
      </c>
      <c r="P19" s="35" t="str">
        <f t="shared" si="4"/>
        <v>NA</v>
      </c>
    </row>
    <row r="20" spans="1:16" ht="27" customHeight="1">
      <c r="A20" s="32" t="s">
        <v>11</v>
      </c>
      <c r="B20" s="63">
        <f>IFERROR(VLOOKUP('CONTROL WORKINGS'!$B$4&amp;"."&amp;'CONTROL WORKINGS'!$B$33,'DATA TRADE 2017'!A:N,8,FALSE),0)</f>
        <v>0</v>
      </c>
      <c r="C20" s="33">
        <f>IFERROR(VLOOKUP('CONTROL WORKINGS'!$B$4&amp;"."&amp;'CONTROL WORKINGS'!$B$33,'DATA TRADE 2018'!A:N,8,FALSE),0)</f>
        <v>0</v>
      </c>
      <c r="D20" s="98" t="str">
        <f t="shared" si="0"/>
        <v>NA</v>
      </c>
      <c r="E20" s="33">
        <f>IFERROR(VLOOKUP('CONTROL WORKINGS'!$B$4&amp;"."&amp;'CONTROL WORKINGS'!$B$33,'DATA TRADE 2017'!A:N,9,FALSE),0)</f>
        <v>0</v>
      </c>
      <c r="F20" s="33">
        <f>IFERROR(VLOOKUP('CONTROL WORKINGS'!$B$4&amp;"."&amp;'CONTROL WORKINGS'!$B$33,'DATA TRADE 2018'!A:N,9,FALSE),0)</f>
        <v>0</v>
      </c>
      <c r="G20" s="35" t="str">
        <f t="shared" si="1"/>
        <v>NA</v>
      </c>
      <c r="H20" s="33">
        <f>IFERROR(VLOOKUP('CONTROL WORKINGS'!$B$4&amp;"."&amp;'CONTROL WORKINGS'!$B$33,'DATA TRADE 2017'!A:N,10,FALSE),0)</f>
        <v>0</v>
      </c>
      <c r="I20" s="33">
        <f>IFERROR(VLOOKUP('CONTROL WORKINGS'!$B$4&amp;"."&amp;'CONTROL WORKINGS'!$B$33,'DATA TRADE 2018'!A:N,10,FALSE),0)</f>
        <v>0</v>
      </c>
      <c r="J20" s="75" t="str">
        <f t="shared" si="2"/>
        <v>NA</v>
      </c>
      <c r="K20" s="33">
        <f>IFERROR(VLOOKUP('CONTROL WORKINGS'!$B$4&amp;"."&amp;'CONTROL WORKINGS'!$B$33,'DATA TRADE 2017'!A:N,11,FALSE),0)</f>
        <v>0</v>
      </c>
      <c r="L20" s="33">
        <f>IFERROR(VLOOKUP('CONTROL WORKINGS'!$B$4&amp;"."&amp;'CONTROL WORKINGS'!$B$33,'DATA TRADE 2018'!A:N,11,FALSE),0)</f>
        <v>0</v>
      </c>
      <c r="M20" s="99" t="str">
        <f t="shared" si="3"/>
        <v>NA</v>
      </c>
      <c r="N20" s="37">
        <f>IFERROR(VLOOKUP('CONTROL WORKINGS'!$B$4&amp;"."&amp;'CONTROL WORKINGS'!$B$33,'DATA TRADE 2017'!A:N,13,FALSE),0)</f>
        <v>0</v>
      </c>
      <c r="O20" s="33">
        <f>IFERROR(VLOOKUP('CONTROL WORKINGS'!$B$4&amp;"."&amp;'CONTROL WORKINGS'!$B$33,'DATA TRADE 2018'!A:N,13,FALSE),0)</f>
        <v>0</v>
      </c>
      <c r="P20" s="35" t="str">
        <f t="shared" si="4"/>
        <v>NA</v>
      </c>
    </row>
    <row r="21" spans="1:16" ht="27" customHeight="1">
      <c r="A21" s="32" t="s">
        <v>12</v>
      </c>
      <c r="B21" s="63">
        <f>IFERROR(VLOOKUP('CONTROL WORKINGS'!$B$4&amp;"."&amp;'CONTROL WORKINGS'!$B$34,'DATA TRADE 2017'!A:N,8,FALSE),0)</f>
        <v>0</v>
      </c>
      <c r="C21" s="66">
        <f>IFERROR(VLOOKUP('CONTROL WORKINGS'!$B$4&amp;"."&amp;'CONTROL WORKINGS'!$B$34,'DATA TRADE 2018'!A:N,8,FALSE),0)</f>
        <v>0</v>
      </c>
      <c r="D21" s="98" t="str">
        <f t="shared" si="0"/>
        <v>NA</v>
      </c>
      <c r="E21" s="66">
        <f>IFERROR(VLOOKUP('CONTROL WORKINGS'!$B$4&amp;"."&amp;'CONTROL WORKINGS'!$B$34,'DATA TRADE 2017'!A:N,9,FALSE),0)</f>
        <v>0</v>
      </c>
      <c r="F21" s="66">
        <f>IFERROR(VLOOKUP('CONTROL WORKINGS'!$B$4&amp;"."&amp;'CONTROL WORKINGS'!$B$34,'DATA TRADE 2018'!A:N,9,FALSE),0)</f>
        <v>0</v>
      </c>
      <c r="G21" s="35" t="str">
        <f t="shared" si="1"/>
        <v>NA</v>
      </c>
      <c r="H21" s="66">
        <f>IFERROR(VLOOKUP('CONTROL WORKINGS'!$B$4&amp;"."&amp;'CONTROL WORKINGS'!$B$34,'DATA TRADE 2017'!A:N,10,FALSE),0)</f>
        <v>0</v>
      </c>
      <c r="I21" s="66">
        <f>IFERROR(VLOOKUP('CONTROL WORKINGS'!$B$4&amp;"."&amp;'CONTROL WORKINGS'!$B$34,'DATA TRADE 2018'!A:N,10,FALSE),0)</f>
        <v>0</v>
      </c>
      <c r="J21" s="75" t="str">
        <f t="shared" si="2"/>
        <v>NA</v>
      </c>
      <c r="K21" s="66">
        <f>IFERROR(VLOOKUP('CONTROL WORKINGS'!$B$4&amp;"."&amp;'CONTROL WORKINGS'!$B$34,'DATA TRADE 2017'!A:N,11,FALSE),0)</f>
        <v>0</v>
      </c>
      <c r="L21" s="66">
        <f>IFERROR(VLOOKUP('CONTROL WORKINGS'!$B$4&amp;"."&amp;'CONTROL WORKINGS'!$B$34,'DATA TRADE 2018'!A:N,11,FALSE),0)</f>
        <v>0</v>
      </c>
      <c r="M21" s="99" t="str">
        <f t="shared" si="3"/>
        <v>NA</v>
      </c>
      <c r="N21" s="101">
        <f>IFERROR(VLOOKUP('CONTROL WORKINGS'!$B$4&amp;"."&amp;'CONTROL WORKINGS'!$B$34,'DATA TRADE 2017'!A:N,13,FALSE),0)</f>
        <v>0</v>
      </c>
      <c r="O21" s="66">
        <f>IFERROR(VLOOKUP('CONTROL WORKINGS'!$B$4&amp;"."&amp;'CONTROL WORKINGS'!$B$34,'DATA TRADE 2018'!A:N,13,FALSE),0)</f>
        <v>0</v>
      </c>
      <c r="P21" s="35" t="str">
        <f t="shared" si="4"/>
        <v>NA</v>
      </c>
    </row>
    <row r="22" spans="1:16" s="49" customFormat="1" ht="9" customHeight="1">
      <c r="A22" s="45"/>
      <c r="B22" s="76"/>
      <c r="C22" s="76"/>
      <c r="D22" s="47"/>
      <c r="E22" s="76"/>
      <c r="F22" s="76"/>
      <c r="G22" s="47"/>
      <c r="H22" s="76"/>
      <c r="I22" s="76"/>
      <c r="J22" s="77"/>
      <c r="K22" s="76"/>
      <c r="L22" s="76"/>
      <c r="M22" s="78"/>
      <c r="N22" s="79"/>
      <c r="O22" s="79"/>
      <c r="P22" s="47"/>
    </row>
    <row r="23" spans="1:16" ht="27" customHeight="1">
      <c r="A23" s="50" t="s">
        <v>179</v>
      </c>
      <c r="B23" s="74">
        <f>SUM(B10:B21)</f>
        <v>0</v>
      </c>
      <c r="C23" s="80">
        <f>SUM(C10:C21)</f>
        <v>0</v>
      </c>
      <c r="D23" s="55" t="str">
        <f>IF(B23&lt;=0,"NA",IF(C23&lt;=0,"",IF(C23/B23-1&gt;10,"NA",IF(C23/B23-1&lt;-10,"NA",C23/B23-1))))</f>
        <v>NA</v>
      </c>
      <c r="E23" s="74">
        <f>SUM(E10:E21)</f>
        <v>0</v>
      </c>
      <c r="F23" s="80">
        <f>SUM(F10:F21)</f>
        <v>0</v>
      </c>
      <c r="G23" s="55" t="str">
        <f>IF(E23&lt;=0,"NA",IF(F23&lt;=0,"",IF(F23/E23-1&gt;10,"NA",IF(F23/E23-1&lt;-10,"NA",F23/E23-1))))</f>
        <v>NA</v>
      </c>
      <c r="H23" s="74">
        <f>SUM(H10:H21)</f>
        <v>0</v>
      </c>
      <c r="I23" s="80">
        <f>SUM(I10:I21)</f>
        <v>0</v>
      </c>
      <c r="J23" s="81" t="str">
        <f>IF(H23&lt;=0,"NA",IF(I23&lt;=0,"",IF(I23/H23-1&gt;10,"NA",IF(I23/H23-1&lt;-10,"NA",I23/H23-1))))</f>
        <v>NA</v>
      </c>
      <c r="K23" s="74">
        <f>SUM(K10:K21)</f>
        <v>0</v>
      </c>
      <c r="L23" s="80">
        <f>SUM(L10:L21)</f>
        <v>0</v>
      </c>
      <c r="M23" s="82" t="str">
        <f>IF(K23&lt;=0,"NA",IF(L23&lt;=0,"",IF(L23/K23-1&gt;10,"NA",IF(L23/K23-1&lt;-10,"NA",L23/K23-1))))</f>
        <v>NA</v>
      </c>
      <c r="N23" s="83">
        <f>SUM(N10:N21)</f>
        <v>0</v>
      </c>
      <c r="O23" s="84">
        <f>SUM(O10:O21)</f>
        <v>0</v>
      </c>
      <c r="P23" s="55" t="str">
        <f>IF(N23&lt;=0,"NA",IF(O23&lt;=0,"",IF(O23/N23-1&gt;10,"NA",IF(O23/N23-1&lt;-10,"NA",O23/N23-1))))</f>
        <v>NA</v>
      </c>
    </row>
    <row r="24" spans="1:16" ht="13.5" thickBot="1">
      <c r="B24" s="79"/>
      <c r="C24" s="79"/>
      <c r="D24" s="57"/>
      <c r="E24" s="76"/>
      <c r="F24" s="76"/>
      <c r="G24" s="57"/>
      <c r="H24" s="76"/>
      <c r="I24" s="76"/>
      <c r="J24" s="85"/>
      <c r="K24" s="76"/>
      <c r="L24" s="76"/>
      <c r="M24" s="86"/>
      <c r="N24" s="87"/>
      <c r="O24" s="87"/>
      <c r="P24" s="57"/>
    </row>
    <row r="25" spans="1:16" ht="27" customHeight="1" thickTop="1" thickBot="1">
      <c r="A25" s="72" t="str">
        <f>'CONTROL WORKINGS'!$B$6&amp;" "&amp;"YTD"</f>
        <v>MARCH YTD</v>
      </c>
      <c r="B25" s="103">
        <f>IF(ISNA(VLOOKUP('CONTROL WORKINGS'!$B$10,$A$10:$P$21,2,FALSE)),0,(VLOOKUP('CONTROL WORKINGS'!$B$10,$A$10:$P$21,2,FALSE)))+IF(ISNA(VLOOKUP('CONTROL WORKINGS'!$B$11,$A$10:$P$21,2,FALSE)),0,(VLOOKUP('CONTROL WORKINGS'!$B$11,$A$10:$P$21,2,FALSE)))+IF(ISNA(VLOOKUP('CONTROL WORKINGS'!$B$12,$A$10:$P$21,2,FALSE)),0,(VLOOKUP('CONTROL WORKINGS'!$B$12,$A$10:$P$21,2,FALSE)))+IF(ISNA(VLOOKUP('CONTROL WORKINGS'!$B$13,$A$10:$P$21,2,FALSE)),0,(VLOOKUP('CONTROL WORKINGS'!$B$13,$A$10:$P$21,2,FALSE)))+IF(ISNA(VLOOKUP('CONTROL WORKINGS'!$B$14,$A$10:$P$21,2,FALSE)),0,(VLOOKUP('CONTROL WORKINGS'!$B$14,$A$10:$P$21,2,FALSE)))+IF(ISNA(VLOOKUP('CONTROL WORKINGS'!$B$15,$A$10:$P$21,2,FALSE)),0,(VLOOKUP('CONTROL WORKINGS'!$B$15,$A$10:$P$21,2,FALSE)))+IF(ISNA(VLOOKUP('CONTROL WORKINGS'!$B$16,$A$10:$P$21,2,FALSE)),0,(VLOOKUP('CONTROL WORKINGS'!$B$16,$A$10:$P$21,2,FALSE)))+IF(ISNA(VLOOKUP('CONTROL WORKINGS'!$B$17,$A$10:$P$21,2,FALSE)),0,(VLOOKUP('CONTROL WORKINGS'!$B$17,$A$10:$P$21,2,FALSE)))+IF(ISNA(VLOOKUP('CONTROL WORKINGS'!$B$18,$A$10:$P$21,2,FALSE)),0,(VLOOKUP('CONTROL WORKINGS'!$B$18,$A$10:$P$21,2,FALSE)))+IF(ISNA(VLOOKUP('CONTROL WORKINGS'!$B$19,$A$10:$P$21,2,FALSE)),0,(VLOOKUP('CONTROL WORKINGS'!$B$19,$A$10:$P$21,2,FALSE)))+IF(ISNA(VLOOKUP('CONTROL WORKINGS'!$B$20,$A$10:$P$21,2,FALSE)),0,(VLOOKUP('CONTROL WORKINGS'!$B$20,$A$10:$P$21,2,FALSE)))+IF(ISNA(VLOOKUP('CONTROL WORKINGS'!$B$21,$A$10:$P$21,2,FALSE)),0,(VLOOKUP('CONTROL WORKINGS'!$B$21,$A$10:$P$21,2,FALSE)))</f>
        <v>0</v>
      </c>
      <c r="C25" s="59">
        <f>IF(ISNA(VLOOKUP('CONTROL WORKINGS'!$B$10,$A$10:$P$21,3,FALSE)),0,(VLOOKUP('CONTROL WORKINGS'!$B$10,$A$10:$P$21,3,FALSE)))+IF(ISNA(VLOOKUP('CONTROL WORKINGS'!$B$11,$A$10:$P$21,3,FALSE)),0,(VLOOKUP('CONTROL WORKINGS'!$B$11,$A$10:$P$21,3,FALSE)))+IF(ISNA(VLOOKUP('CONTROL WORKINGS'!$B$12,$A$10:$P$21,3,FALSE)),0,(VLOOKUP('CONTROL WORKINGS'!$B$12,$A$10:$P$21,3,FALSE)))+IF(ISNA(VLOOKUP('CONTROL WORKINGS'!$B$13,$A$10:$P$21,3,FALSE)),0,(VLOOKUP('CONTROL WORKINGS'!$B$13,$A$10:$P$21,3,FALSE)))+IF(ISNA(VLOOKUP('CONTROL WORKINGS'!$B$14,$A$10:$P$21,3,FALSE)),0,(VLOOKUP('CONTROL WORKINGS'!$B$14,$A$10:$P$21,3,FALSE)))+IF(ISNA(VLOOKUP('CONTROL WORKINGS'!$B$15,$A$10:$P$21,3,FALSE)),0,(VLOOKUP('CONTROL WORKINGS'!$B$15,$A$10:$P$21,3,FALSE)))+IF(ISNA(VLOOKUP('CONTROL WORKINGS'!$B$16,$A$10:$P$21,3,FALSE)),0,(VLOOKUP('CONTROL WORKINGS'!$B$16,$A$10:$P$21,3,FALSE)))+IF(ISNA(VLOOKUP('CONTROL WORKINGS'!$B$17,$A$10:$P$21,3,FALSE)),0,(VLOOKUP('CONTROL WORKINGS'!$B$17,$A$10:$P$21,3,FALSE)))+IF(ISNA(VLOOKUP('CONTROL WORKINGS'!$B$18,$A$10:$P$21,3,FALSE)),0,(VLOOKUP('CONTROL WORKINGS'!$B$18,$A$10:$P$21,3,FALSE)))+IF(ISNA(VLOOKUP('CONTROL WORKINGS'!$B$19,$A$10:$P$21,3,FALSE)),0,(VLOOKUP('CONTROL WORKINGS'!$B$19,$A$10:$P$21,3,FALSE)))+IF(ISNA(VLOOKUP('CONTROL WORKINGS'!$B$20,$A$10:$P$21,3,FALSE)),0,(VLOOKUP('CONTROL WORKINGS'!$B$20,$A$10:$P$21,3,FALSE)))+IF(ISNA(VLOOKUP('CONTROL WORKINGS'!$B$21,$A$10:$P$21,3,FALSE)),0,(VLOOKUP('CONTROL WORKINGS'!$B$21,$A$10:$P$21,3,FALSE)))</f>
        <v>0</v>
      </c>
      <c r="D25" s="91" t="str">
        <f>IF(B25&lt;=0,"NA",IF(C25&lt;=0,"",IF(C25/B25-1&gt;10,"NA",IF(C25/B25-1&lt;-10,"NA",C25/B25-1))))</f>
        <v>NA</v>
      </c>
      <c r="E25" s="105">
        <f>IF(ISNA(VLOOKUP('CONTROL WORKINGS'!$B$10,$A$10:$P$21,5,FALSE)),0,(VLOOKUP('CONTROL WORKINGS'!$B$10,$A$10:$P$21,5,FALSE)))+IF(ISNA(VLOOKUP('CONTROL WORKINGS'!$B$11,$A$10:$P$21,5,FALSE)),0,(VLOOKUP('CONTROL WORKINGS'!$B$11,$A$10:$P$21,5,FALSE)))+IF(ISNA(VLOOKUP('CONTROL WORKINGS'!$B$12,$A$10:$P$21,5,FALSE)),0,(VLOOKUP('CONTROL WORKINGS'!$B$12,$A$10:$P$21,5,FALSE)))+IF(ISNA(VLOOKUP('CONTROL WORKINGS'!$B$13,$A$10:$P$21,5,FALSE)),0,(VLOOKUP('CONTROL WORKINGS'!$B$13,$A$10:$P$21,5,FALSE)))+IF(ISNA(VLOOKUP('CONTROL WORKINGS'!$B$14,$A$10:$P$21,5,FALSE)),0,(VLOOKUP('CONTROL WORKINGS'!$B$14,$A$10:$P$21,5,FALSE)))+IF(ISNA(VLOOKUP('CONTROL WORKINGS'!$B$15,$A$10:$P$21,5,FALSE)),0,(VLOOKUP('CONTROL WORKINGS'!$B$15,$A$10:$P$21,5,FALSE)))+IF(ISNA(VLOOKUP('CONTROL WORKINGS'!$B$16,$A$10:$P$21,5,FALSE)),0,(VLOOKUP('CONTROL WORKINGS'!$B$16,$A$10:$P$21,5,FALSE)))+IF(ISNA(VLOOKUP('CONTROL WORKINGS'!$B$17,$A$10:$P$21,5,FALSE)),0,(VLOOKUP('CONTROL WORKINGS'!$B$17,$A$10:$P$21,5,FALSE)))+IF(ISNA(VLOOKUP('CONTROL WORKINGS'!$B$18,$A$10:$P$21,5,FALSE)),0,(VLOOKUP('CONTROL WORKINGS'!$B$18,$A$10:$P$21,5,FALSE)))+IF(ISNA(VLOOKUP('CONTROL WORKINGS'!$B$19,$A$10:$P$21,5,FALSE)),0,(VLOOKUP('CONTROL WORKINGS'!$B$19,$A$10:$P$21,5,FALSE)))+IF(ISNA(VLOOKUP('CONTROL WORKINGS'!$B$20,$A$10:$P$21,5,FALSE)),0,(VLOOKUP('CONTROL WORKINGS'!$B$20,$A$10:$P$21,5,FALSE)))+IF(ISNA(VLOOKUP('CONTROL WORKINGS'!$B$21,$A$10:$P$21,5,FALSE)),0,(VLOOKUP('CONTROL WORKINGS'!$B$21,$A$10:$P$21,5,FALSE)))</f>
        <v>0</v>
      </c>
      <c r="F25" s="104">
        <f>IF(ISNA(VLOOKUP('CONTROL WORKINGS'!$B$10,$A$10:$P$21,6,FALSE)),0,(VLOOKUP('CONTROL WORKINGS'!$B$10,$A$10:$P$21,6,FALSE)))+IF(ISNA(VLOOKUP('CONTROL WORKINGS'!$B$11,$A$10:$P$21,6,FALSE)),0,(VLOOKUP('CONTROL WORKINGS'!$B$11,$A$10:$P$21,6,FALSE)))+IF(ISNA(VLOOKUP('CONTROL WORKINGS'!$B$12,$A$10:$P$21,6,FALSE)),0,(VLOOKUP('CONTROL WORKINGS'!$B$12,$A$10:$P$21,6,FALSE)))+IF(ISNA(VLOOKUP('CONTROL WORKINGS'!$B$13,$A$10:$P$21,6,FALSE)),0,(VLOOKUP('CONTROL WORKINGS'!$B$13,$A$10:$P$21,6,FALSE)))+IF(ISNA(VLOOKUP('CONTROL WORKINGS'!$B$14,$A$10:$P$21,6,FALSE)),0,(VLOOKUP('CONTROL WORKINGS'!$B$14,$A$10:$P$21,6,FALSE)))+IF(ISNA(VLOOKUP('CONTROL WORKINGS'!$B$15,$A$10:$P$21,6,FALSE)),0,(VLOOKUP('CONTROL WORKINGS'!$B$15,$A$10:$P$21,6,FALSE)))+IF(ISNA(VLOOKUP('CONTROL WORKINGS'!$B$16,$A$10:$P$21,6,FALSE)),0,(VLOOKUP('CONTROL WORKINGS'!$B$16,$A$10:$P$21,6,FALSE)))+IF(ISNA(VLOOKUP('CONTROL WORKINGS'!$B$17,$A$10:$P$21,6,FALSE)),0,(VLOOKUP('CONTROL WORKINGS'!$B$17,$A$10:$P$21,6,FALSE)))+IF(ISNA(VLOOKUP('CONTROL WORKINGS'!$B$18,$A$10:$P$21,6,FALSE)),0,(VLOOKUP('CONTROL WORKINGS'!$B$18,$A$10:$P$21,6,FALSE)))+IF(ISNA(VLOOKUP('CONTROL WORKINGS'!$B$19,$A$10:$P$21,6,FALSE)),0,(VLOOKUP('CONTROL WORKINGS'!$B$19,$A$10:$P$21,6,FALSE)))+IF(ISNA(VLOOKUP('CONTROL WORKINGS'!$B$20,$A$10:$P$21,6,FALSE)),0,(VLOOKUP('CONTROL WORKINGS'!$B$20,$A$10:$P$21,6,FALSE)))+IF(ISNA(VLOOKUP('CONTROL WORKINGS'!$B$21,$A$10:$P$21,6,FALSE)),0,(VLOOKUP('CONTROL WORKINGS'!$B$21,$A$10:$P$21,6,FALSE)))</f>
        <v>0</v>
      </c>
      <c r="G25" s="90" t="str">
        <f>IF(E25&lt;=0,"NA",IF(F25&lt;=0,"",IF(F25/E25-1&gt;10,"NA",IF(F25/E25-1&lt;-10,"NA",F25/E25-1))))</f>
        <v>NA</v>
      </c>
      <c r="H25" s="104">
        <f>IF(ISNA(VLOOKUP('CONTROL WORKINGS'!$B$10,$A$10:$P$21,8,FALSE)),0,(VLOOKUP('CONTROL WORKINGS'!$B$10,$A$10:$P$21,8,FALSE)))+IF(ISNA(VLOOKUP('CONTROL WORKINGS'!$B$11,$A$10:$P$21,8,FALSE)),0,(VLOOKUP('CONTROL WORKINGS'!$B$11,$A$10:$P$21,8,FALSE)))+IF(ISNA(VLOOKUP('CONTROL WORKINGS'!$B$12,$A$10:$P$21,8,FALSE)),0,(VLOOKUP('CONTROL WORKINGS'!$B$12,$A$10:$P$21,8,FALSE)))+IF(ISNA(VLOOKUP('CONTROL WORKINGS'!$B$13,$A$10:$P$21,8,FALSE)),0,(VLOOKUP('CONTROL WORKINGS'!$B$13,$A$10:$P$21,8,FALSE)))+IF(ISNA(VLOOKUP('CONTROL WORKINGS'!$B$14,$A$10:$P$21,8,FALSE)),0,(VLOOKUP('CONTROL WORKINGS'!$B$14,$A$10:$P$21,8,FALSE)))+IF(ISNA(VLOOKUP('CONTROL WORKINGS'!$B$15,$A$10:$P$21,8,FALSE)),0,(VLOOKUP('CONTROL WORKINGS'!$B$15,$A$10:$P$21,8,FALSE)))+IF(ISNA(VLOOKUP('CONTROL WORKINGS'!$B$16,$A$10:$P$21,8,FALSE)),0,(VLOOKUP('CONTROL WORKINGS'!$B$16,$A$10:$P$21,8,FALSE)))+IF(ISNA(VLOOKUP('CONTROL WORKINGS'!$B$17,$A$10:$P$21,8,FALSE)),0,(VLOOKUP('CONTROL WORKINGS'!$B$17,$A$10:$P$21,8,FALSE)))+IF(ISNA(VLOOKUP('CONTROL WORKINGS'!$B$18,$A$10:$P$21,8,FALSE)),0,(VLOOKUP('CONTROL WORKINGS'!$B$18,$A$10:$P$21,8,FALSE)))+IF(ISNA(VLOOKUP('CONTROL WORKINGS'!$B$19,$A$10:$P$21,8,FALSE)),0,(VLOOKUP('CONTROL WORKINGS'!$B$19,$A$10:$P$21,8,FALSE)))+IF(ISNA(VLOOKUP('CONTROL WORKINGS'!$B$20,$A$10:$P$21,8,FALSE)),0,(VLOOKUP('CONTROL WORKINGS'!$B$20,$A$10:$P$21,8,FALSE)))+IF(ISNA(VLOOKUP('CONTROL WORKINGS'!$B$21,$A$10:$P$21,8,FALSE)),0,(VLOOKUP('CONTROL WORKINGS'!$B$21,$A$10:$P$21,8,FALSE)))</f>
        <v>0</v>
      </c>
      <c r="I25" s="106">
        <f>IF(ISNA(VLOOKUP('CONTROL WORKINGS'!$B$10,$A$10:$P$21,9,FALSE)),0,(VLOOKUP('CONTROL WORKINGS'!$B$10,$A$10:$P$21,9,FALSE)))+IF(ISNA(VLOOKUP('CONTROL WORKINGS'!$B$11,$A$10:$P$21,9,FALSE)),0,(VLOOKUP('CONTROL WORKINGS'!$B$11,$A$10:$P$21,9,FALSE)))+IF(ISNA(VLOOKUP('CONTROL WORKINGS'!$B$12,$A$10:$P$21,9,FALSE)),0,(VLOOKUP('CONTROL WORKINGS'!$B$12,$A$10:$P$21,9,FALSE)))+IF(ISNA(VLOOKUP('CONTROL WORKINGS'!$B$13,$A$10:$P$21,9,FALSE)),0,(VLOOKUP('CONTROL WORKINGS'!$B$13,$A$10:$P$21,9,FALSE)))+IF(ISNA(VLOOKUP('CONTROL WORKINGS'!$B$14,$A$10:$P$21,9,FALSE)),0,(VLOOKUP('CONTROL WORKINGS'!$B$14,$A$10:$P$21,9,FALSE)))+IF(ISNA(VLOOKUP('CONTROL WORKINGS'!$B$15,$A$10:$P$21,9,FALSE)),0,(VLOOKUP('CONTROL WORKINGS'!$B$15,$A$10:$P$21,9,FALSE)))+IF(ISNA(VLOOKUP('CONTROL WORKINGS'!$B$16,$A$10:$P$21,9,FALSE)),0,(VLOOKUP('CONTROL WORKINGS'!$B$16,$A$10:$P$21,9,FALSE)))+IF(ISNA(VLOOKUP('CONTROL WORKINGS'!$B$17,$A$10:$P$21,9,FALSE)),0,(VLOOKUP('CONTROL WORKINGS'!$B$17,$A$10:$P$21,9,FALSE)))+IF(ISNA(VLOOKUP('CONTROL WORKINGS'!$B$18,$A$10:$P$21,9,FALSE)),0,(VLOOKUP('CONTROL WORKINGS'!$B$18,$A$10:$P$21,9,FALSE)))+IF(ISNA(VLOOKUP('CONTROL WORKINGS'!$B$19,$A$10:$P$21,9,FALSE)),0,(VLOOKUP('CONTROL WORKINGS'!$B$19,$A$10:$P$21,9,FALSE)))+IF(ISNA(VLOOKUP('CONTROL WORKINGS'!$B$20,$A$10:$P$21,9,FALSE)),0,(VLOOKUP('CONTROL WORKINGS'!$B$20,$A$10:$P$21,9,FALSE)))+IF(ISNA(VLOOKUP('CONTROL WORKINGS'!$B$21,$A$10:$P$21,9,FALSE)),0,(VLOOKUP('CONTROL WORKINGS'!$B$21,$A$10:$P$21,9,FALSE)))</f>
        <v>0</v>
      </c>
      <c r="J25" s="92" t="str">
        <f>IF(H25&lt;=0,"NA",IF(I25&lt;=0,"",IF(I25/H25-1&gt;10,"NA",IF(I25/H25-1&lt;-10,"NA",I25/H25-1))))</f>
        <v>NA</v>
      </c>
      <c r="K25" s="104">
        <f>IF(ISNA(VLOOKUP('CONTROL WORKINGS'!$B$10,$A$10:$P$21,11,FALSE)),0,(VLOOKUP('CONTROL WORKINGS'!$B$10,$A$10:$P$21,11,FALSE)))+IF(ISNA(VLOOKUP('CONTROL WORKINGS'!$B$11,$A$10:$P$21,11,FALSE)),0,(VLOOKUP('CONTROL WORKINGS'!$B$11,$A$10:$P$21,11,FALSE)))+IF(ISNA(VLOOKUP('CONTROL WORKINGS'!$B$12,$A$10:$P$21,11,FALSE)),0,(VLOOKUP('CONTROL WORKINGS'!$B$12,$A$10:$P$21,11,FALSE)))+IF(ISNA(VLOOKUP('CONTROL WORKINGS'!$B$13,$A$10:$P$21,11,FALSE)),0,(VLOOKUP('CONTROL WORKINGS'!$B$13,$A$10:$P$21,11,FALSE)))+IF(ISNA(VLOOKUP('CONTROL WORKINGS'!$B$14,$A$10:$P$21,11,FALSE)),0,(VLOOKUP('CONTROL WORKINGS'!$B$14,$A$10:$P$21,11,FALSE)))+IF(ISNA(VLOOKUP('CONTROL WORKINGS'!$B$15,$A$10:$P$21,11,FALSE)),0,(VLOOKUP('CONTROL WORKINGS'!$B$15,$A$10:$P$21,11,FALSE)))+IF(ISNA(VLOOKUP('CONTROL WORKINGS'!$B$16,$A$10:$P$21,11,FALSE)),0,(VLOOKUP('CONTROL WORKINGS'!$B$16,$A$10:$P$21,11,FALSE)))+IF(ISNA(VLOOKUP('CONTROL WORKINGS'!$B$17,$A$10:$P$21,11,FALSE)),0,(VLOOKUP('CONTROL WORKINGS'!$B$17,$A$10:$P$21,11,FALSE)))+IF(ISNA(VLOOKUP('CONTROL WORKINGS'!$B$18,$A$10:$P$21,11,FALSE)),0,(VLOOKUP('CONTROL WORKINGS'!$B$18,$A$10:$P$21,11,FALSE)))+IF(ISNA(VLOOKUP('CONTROL WORKINGS'!$B$19,$A$10:$P$21,11,FALSE)),0,(VLOOKUP('CONTROL WORKINGS'!$B$19,$A$10:$P$21,11,FALSE)))+IF(ISNA(VLOOKUP('CONTROL WORKINGS'!$B$20,$A$10:$P$21,11,FALSE)),0,(VLOOKUP('CONTROL WORKINGS'!$B$20,$A$10:$P$21,11,FALSE)))+IF(ISNA(VLOOKUP('CONTROL WORKINGS'!$B$21,$A$10:$P$21,11,FALSE)),0,(VLOOKUP('CONTROL WORKINGS'!$B$21,$A$10:$P$21,11,FALSE)))</f>
        <v>0</v>
      </c>
      <c r="L25" s="104">
        <f>IF(ISNA(VLOOKUP('CONTROL WORKINGS'!$B$10,$A$10:$P$21,12,FALSE)),0,(VLOOKUP('CONTROL WORKINGS'!$B$10,$A$10:$P$21,12,FALSE)))+IF(ISNA(VLOOKUP('CONTROL WORKINGS'!$B$11,$A$10:$P$21,12,FALSE)),0,(VLOOKUP('CONTROL WORKINGS'!$B$11,$A$10:$P$21,12,FALSE)))+IF(ISNA(VLOOKUP('CONTROL WORKINGS'!$B$12,$A$10:$P$21,12,FALSE)),0,(VLOOKUP('CONTROL WORKINGS'!$B$12,$A$10:$P$21,12,FALSE)))+IF(ISNA(VLOOKUP('CONTROL WORKINGS'!$B$13,$A$10:$P$21,12,FALSE)),0,(VLOOKUP('CONTROL WORKINGS'!$B$13,$A$10:$P$21,12,FALSE)))+IF(ISNA(VLOOKUP('CONTROL WORKINGS'!$B$14,$A$10:$P$21,12,FALSE)),0,(VLOOKUP('CONTROL WORKINGS'!$B$14,$A$10:$P$21,12,FALSE)))+IF(ISNA(VLOOKUP('CONTROL WORKINGS'!$B$15,$A$10:$P$21,12,FALSE)),0,(VLOOKUP('CONTROL WORKINGS'!$B$15,$A$10:$P$21,12,FALSE)))+IF(ISNA(VLOOKUP('CONTROL WORKINGS'!$B$16,$A$10:$P$21,12,FALSE)),0,(VLOOKUP('CONTROL WORKINGS'!$B$16,$A$10:$P$21,12,FALSE)))+IF(ISNA(VLOOKUP('CONTROL WORKINGS'!$B$17,$A$10:$P$21,12,FALSE)),0,(VLOOKUP('CONTROL WORKINGS'!$B$17,$A$10:$P$21,12,FALSE)))+IF(ISNA(VLOOKUP('CONTROL WORKINGS'!$B$18,$A$10:$P$21,12,FALSE)),0,(VLOOKUP('CONTROL WORKINGS'!$B$18,$A$10:$P$21,12,FALSE)))+IF(ISNA(VLOOKUP('CONTROL WORKINGS'!$B$19,$A$10:$P$21,12,FALSE)),0,(VLOOKUP('CONTROL WORKINGS'!$B$19,$A$10:$P$21,12,FALSE)))+IF(ISNA(VLOOKUP('CONTROL WORKINGS'!$B$20,$A$10:$P$21,12,FALSE)),0,(VLOOKUP('CONTROL WORKINGS'!$B$20,$A$10:$P$21,12,FALSE)))+IF(ISNA(VLOOKUP('CONTROL WORKINGS'!$B$21,$A$10:$P$21,12,FALSE)),0,(VLOOKUP('CONTROL WORKINGS'!$B$21,$A$10:$P$21,12,FALSE)))</f>
        <v>0</v>
      </c>
      <c r="M25" s="93" t="str">
        <f>IF(K25&lt;=0,"NA",IF(L25&lt;=0,"",IF(L25/K25-1&gt;10,"NA",IF(L25/K25-1&lt;-10,"NA",L25/K25-1))))</f>
        <v>NA</v>
      </c>
      <c r="N25" s="88">
        <f>IF(ISNA(VLOOKUP('CONTROL WORKINGS'!$B$10,$A$10:$P$21,14,FALSE)),0,(VLOOKUP('CONTROL WORKINGS'!$B$10,$A$10:$P$21,14,FALSE)))+IF(ISNA(VLOOKUP('CONTROL WORKINGS'!$B$11,$A$10:$P$21,14,FALSE)),0,(VLOOKUP('CONTROL WORKINGS'!$B$11,$A$10:$P$21,14,FALSE)))+IF(ISNA(VLOOKUP('CONTROL WORKINGS'!$B$12,$A$10:$P$21,14,FALSE)),0,(VLOOKUP('CONTROL WORKINGS'!$B$12,$A$10:$P$21,14,FALSE)))+IF(ISNA(VLOOKUP('CONTROL WORKINGS'!$B$13,$A$10:$P$21,14,FALSE)),0,(VLOOKUP('CONTROL WORKINGS'!$B$13,$A$10:$P$21,14,FALSE)))+IF(ISNA(VLOOKUP('CONTROL WORKINGS'!$B$14,$A$10:$P$21,14,FALSE)),0,(VLOOKUP('CONTROL WORKINGS'!$B$14,$A$10:$P$21,14,FALSE)))+IF(ISNA(VLOOKUP('CONTROL WORKINGS'!$B$15,$A$10:$P$21,14,FALSE)),0,(VLOOKUP('CONTROL WORKINGS'!$B$15,$A$10:$P$21,14,FALSE)))+IF(ISNA(VLOOKUP('CONTROL WORKINGS'!$B$16,$A$10:$P$21,14,FALSE)),0,(VLOOKUP('CONTROL WORKINGS'!$B$16,$A$10:$P$21,14,FALSE)))+IF(ISNA(VLOOKUP('CONTROL WORKINGS'!$B$17,$A$10:$P$21,14,FALSE)),0,(VLOOKUP('CONTROL WORKINGS'!$B$17,$A$10:$P$21,14,FALSE)))+IF(ISNA(VLOOKUP('CONTROL WORKINGS'!$B$18,$A$10:$P$21,14,FALSE)),0,(VLOOKUP('CONTROL WORKINGS'!$B$18,$A$10:$P$21,14,FALSE)))+IF(ISNA(VLOOKUP('CONTROL WORKINGS'!$B$19,$A$10:$P$21,14,FALSE)),0,(VLOOKUP('CONTROL WORKINGS'!$B$19,$A$10:$P$21,14,FALSE)))+IF(ISNA(VLOOKUP('CONTROL WORKINGS'!$B$20,$A$10:$P$21,14,FALSE)),0,(VLOOKUP('CONTROL WORKINGS'!$B$20,$A$10:$P$21,14,FALSE)))+IF(ISNA(VLOOKUP('CONTROL WORKINGS'!$B$21,$A$10:$P$21,14,FALSE)),0,(VLOOKUP('CONTROL WORKINGS'!$B$21,$A$10:$P$21,14,FALSE)))</f>
        <v>0</v>
      </c>
      <c r="O25" s="89">
        <f>IF(ISNA(VLOOKUP('CONTROL WORKINGS'!$B$10,$A$10:$P$21,15,FALSE)),0,(VLOOKUP('CONTROL WORKINGS'!$B$10,$A$10:$P$21,15,FALSE)))+IF(ISNA(VLOOKUP('CONTROL WORKINGS'!$B$11,$A$10:$P$21,15,FALSE)),0,(VLOOKUP('CONTROL WORKINGS'!$B$11,$A$10:$P$21,15,FALSE)))+IF(ISNA(VLOOKUP('CONTROL WORKINGS'!$B$12,$A$10:$P$21,15,FALSE)),0,(VLOOKUP('CONTROL WORKINGS'!$B$12,$A$10:$P$21,15,FALSE)))+IF(ISNA(VLOOKUP('CONTROL WORKINGS'!$B$13,$A$10:$P$21,15,FALSE)),0,(VLOOKUP('CONTROL WORKINGS'!$B$13,$A$10:$P$21,15,FALSE)))+IF(ISNA(VLOOKUP('CONTROL WORKINGS'!$B$14,$A$10:$P$21,15,FALSE)),0,(VLOOKUP('CONTROL WORKINGS'!$B$14,$A$10:$P$21,15,FALSE)))+IF(ISNA(VLOOKUP('CONTROL WORKINGS'!$B$15,$A$10:$P$21,15,FALSE)),0,(VLOOKUP('CONTROL WORKINGS'!$B$15,$A$10:$P$21,15,FALSE)))+IF(ISNA(VLOOKUP('CONTROL WORKINGS'!$B$16,$A$10:$P$21,15,FALSE)),0,(VLOOKUP('CONTROL WORKINGS'!$B$16,$A$10:$P$21,15,FALSE)))+IF(ISNA(VLOOKUP('CONTROL WORKINGS'!$B$17,$A$10:$P$21,15,FALSE)),0,(VLOOKUP('CONTROL WORKINGS'!$B$17,$A$10:$P$21,15,FALSE)))+IF(ISNA(VLOOKUP('CONTROL WORKINGS'!$B$18,$A$10:$P$21,15,FALSE)),0,(VLOOKUP('CONTROL WORKINGS'!$B$18,$A$10:$P$21,15,FALSE)))+IF(ISNA(VLOOKUP('CONTROL WORKINGS'!$B$19,$A$10:$P$21,15,FALSE)),0,(VLOOKUP('CONTROL WORKINGS'!$B$19,$A$10:$P$21,15,FALSE)))+IF(ISNA(VLOOKUP('CONTROL WORKINGS'!$B$20,$A$10:$P$21,15,FALSE)),0,(VLOOKUP('CONTROL WORKINGS'!$B$20,$A$10:$P$21,15,FALSE)))+IF(ISNA(VLOOKUP('CONTROL WORKINGS'!$B$21,$A$10:$P$21,15,FALSE)),0,(VLOOKUP('CONTROL WORKINGS'!$B$21,$A$10:$P$21,15,FALSE)))</f>
        <v>0</v>
      </c>
      <c r="P25" s="90" t="str">
        <f>IF(N25&lt;=0,"NA",IF(O25&lt;=0,"",IF(O25/N25-1&gt;10,"NA",IF(O25/N25-1&lt;-10,"NA",O25/N25-1))))</f>
        <v>NA</v>
      </c>
    </row>
    <row r="26" spans="1:16" ht="13.5" thickTop="1">
      <c r="B26" s="94"/>
      <c r="C26" s="94"/>
      <c r="M26" s="95"/>
    </row>
    <row r="27" spans="1:16">
      <c r="M27" s="95"/>
    </row>
    <row r="29" spans="1:16">
      <c r="N29" s="96"/>
      <c r="O29" s="96"/>
    </row>
    <row r="31" spans="1:16">
      <c r="A31" s="97"/>
    </row>
  </sheetData>
  <sheetProtection algorithmName="SHA-512" hashValue="SDW9bfKoR5X/0kTVnR+1eFI6AqyzNBo+K3QT7XhKL2swtIWIBvaFZONtzFICyjwSdhQLuJ7VEiT0tzmHgMdFFQ==" saltValue="bO+KYEIxcN4qVsjLhjnTMQ==" spinCount="100000" sheet="1" formatColumns="0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9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2:Q30"/>
  <sheetViews>
    <sheetView showZeros="0" zoomScaleNormal="100" workbookViewId="0">
      <selection activeCell="C27" sqref="C27:C28"/>
    </sheetView>
  </sheetViews>
  <sheetFormatPr defaultColWidth="8.85546875" defaultRowHeight="12.75"/>
  <cols>
    <col min="1" max="1" width="8.85546875" style="19"/>
    <col min="2" max="2" width="13.28515625" style="19" customWidth="1"/>
    <col min="3" max="4" width="13.7109375" style="19" customWidth="1"/>
    <col min="5" max="5" width="8.85546875" style="19" customWidth="1"/>
    <col min="6" max="6" width="9.42578125" style="19" customWidth="1"/>
    <col min="7" max="257" width="8.85546875" style="19"/>
    <col min="258" max="258" width="13.28515625" style="19" customWidth="1"/>
    <col min="259" max="260" width="13.7109375" style="19" customWidth="1"/>
    <col min="261" max="261" width="8.85546875" style="19" customWidth="1"/>
    <col min="262" max="262" width="9.42578125" style="19" customWidth="1"/>
    <col min="263" max="513" width="8.85546875" style="19"/>
    <col min="514" max="514" width="13.28515625" style="19" customWidth="1"/>
    <col min="515" max="516" width="13.7109375" style="19" customWidth="1"/>
    <col min="517" max="517" width="8.85546875" style="19" customWidth="1"/>
    <col min="518" max="518" width="9.42578125" style="19" customWidth="1"/>
    <col min="519" max="769" width="8.85546875" style="19"/>
    <col min="770" max="770" width="13.28515625" style="19" customWidth="1"/>
    <col min="771" max="772" width="13.7109375" style="19" customWidth="1"/>
    <col min="773" max="773" width="8.85546875" style="19" customWidth="1"/>
    <col min="774" max="774" width="9.42578125" style="19" customWidth="1"/>
    <col min="775" max="1025" width="8.85546875" style="19"/>
    <col min="1026" max="1026" width="13.28515625" style="19" customWidth="1"/>
    <col min="1027" max="1028" width="13.7109375" style="19" customWidth="1"/>
    <col min="1029" max="1029" width="8.85546875" style="19" customWidth="1"/>
    <col min="1030" max="1030" width="9.42578125" style="19" customWidth="1"/>
    <col min="1031" max="1281" width="8.85546875" style="19"/>
    <col min="1282" max="1282" width="13.28515625" style="19" customWidth="1"/>
    <col min="1283" max="1284" width="13.7109375" style="19" customWidth="1"/>
    <col min="1285" max="1285" width="8.85546875" style="19" customWidth="1"/>
    <col min="1286" max="1286" width="9.42578125" style="19" customWidth="1"/>
    <col min="1287" max="1537" width="8.85546875" style="19"/>
    <col min="1538" max="1538" width="13.28515625" style="19" customWidth="1"/>
    <col min="1539" max="1540" width="13.7109375" style="19" customWidth="1"/>
    <col min="1541" max="1541" width="8.85546875" style="19" customWidth="1"/>
    <col min="1542" max="1542" width="9.42578125" style="19" customWidth="1"/>
    <col min="1543" max="1793" width="8.85546875" style="19"/>
    <col min="1794" max="1794" width="13.28515625" style="19" customWidth="1"/>
    <col min="1795" max="1796" width="13.7109375" style="19" customWidth="1"/>
    <col min="1797" max="1797" width="8.85546875" style="19" customWidth="1"/>
    <col min="1798" max="1798" width="9.42578125" style="19" customWidth="1"/>
    <col min="1799" max="2049" width="8.85546875" style="19"/>
    <col min="2050" max="2050" width="13.28515625" style="19" customWidth="1"/>
    <col min="2051" max="2052" width="13.7109375" style="19" customWidth="1"/>
    <col min="2053" max="2053" width="8.85546875" style="19" customWidth="1"/>
    <col min="2054" max="2054" width="9.42578125" style="19" customWidth="1"/>
    <col min="2055" max="2305" width="8.85546875" style="19"/>
    <col min="2306" max="2306" width="13.28515625" style="19" customWidth="1"/>
    <col min="2307" max="2308" width="13.7109375" style="19" customWidth="1"/>
    <col min="2309" max="2309" width="8.85546875" style="19" customWidth="1"/>
    <col min="2310" max="2310" width="9.42578125" style="19" customWidth="1"/>
    <col min="2311" max="2561" width="8.85546875" style="19"/>
    <col min="2562" max="2562" width="13.28515625" style="19" customWidth="1"/>
    <col min="2563" max="2564" width="13.7109375" style="19" customWidth="1"/>
    <col min="2565" max="2565" width="8.85546875" style="19" customWidth="1"/>
    <col min="2566" max="2566" width="9.42578125" style="19" customWidth="1"/>
    <col min="2567" max="2817" width="8.85546875" style="19"/>
    <col min="2818" max="2818" width="13.28515625" style="19" customWidth="1"/>
    <col min="2819" max="2820" width="13.7109375" style="19" customWidth="1"/>
    <col min="2821" max="2821" width="8.85546875" style="19" customWidth="1"/>
    <col min="2822" max="2822" width="9.42578125" style="19" customWidth="1"/>
    <col min="2823" max="3073" width="8.85546875" style="19"/>
    <col min="3074" max="3074" width="13.28515625" style="19" customWidth="1"/>
    <col min="3075" max="3076" width="13.7109375" style="19" customWidth="1"/>
    <col min="3077" max="3077" width="8.85546875" style="19" customWidth="1"/>
    <col min="3078" max="3078" width="9.42578125" style="19" customWidth="1"/>
    <col min="3079" max="3329" width="8.85546875" style="19"/>
    <col min="3330" max="3330" width="13.28515625" style="19" customWidth="1"/>
    <col min="3331" max="3332" width="13.7109375" style="19" customWidth="1"/>
    <col min="3333" max="3333" width="8.85546875" style="19" customWidth="1"/>
    <col min="3334" max="3334" width="9.42578125" style="19" customWidth="1"/>
    <col min="3335" max="3585" width="8.85546875" style="19"/>
    <col min="3586" max="3586" width="13.28515625" style="19" customWidth="1"/>
    <col min="3587" max="3588" width="13.7109375" style="19" customWidth="1"/>
    <col min="3589" max="3589" width="8.85546875" style="19" customWidth="1"/>
    <col min="3590" max="3590" width="9.42578125" style="19" customWidth="1"/>
    <col min="3591" max="3841" width="8.85546875" style="19"/>
    <col min="3842" max="3842" width="13.28515625" style="19" customWidth="1"/>
    <col min="3843" max="3844" width="13.7109375" style="19" customWidth="1"/>
    <col min="3845" max="3845" width="8.85546875" style="19" customWidth="1"/>
    <col min="3846" max="3846" width="9.42578125" style="19" customWidth="1"/>
    <col min="3847" max="4097" width="8.85546875" style="19"/>
    <col min="4098" max="4098" width="13.28515625" style="19" customWidth="1"/>
    <col min="4099" max="4100" width="13.7109375" style="19" customWidth="1"/>
    <col min="4101" max="4101" width="8.85546875" style="19" customWidth="1"/>
    <col min="4102" max="4102" width="9.42578125" style="19" customWidth="1"/>
    <col min="4103" max="4353" width="8.85546875" style="19"/>
    <col min="4354" max="4354" width="13.28515625" style="19" customWidth="1"/>
    <col min="4355" max="4356" width="13.7109375" style="19" customWidth="1"/>
    <col min="4357" max="4357" width="8.85546875" style="19" customWidth="1"/>
    <col min="4358" max="4358" width="9.42578125" style="19" customWidth="1"/>
    <col min="4359" max="4609" width="8.85546875" style="19"/>
    <col min="4610" max="4610" width="13.28515625" style="19" customWidth="1"/>
    <col min="4611" max="4612" width="13.7109375" style="19" customWidth="1"/>
    <col min="4613" max="4613" width="8.85546875" style="19" customWidth="1"/>
    <col min="4614" max="4614" width="9.42578125" style="19" customWidth="1"/>
    <col min="4615" max="4865" width="8.85546875" style="19"/>
    <col min="4866" max="4866" width="13.28515625" style="19" customWidth="1"/>
    <col min="4867" max="4868" width="13.7109375" style="19" customWidth="1"/>
    <col min="4869" max="4869" width="8.85546875" style="19" customWidth="1"/>
    <col min="4870" max="4870" width="9.42578125" style="19" customWidth="1"/>
    <col min="4871" max="5121" width="8.85546875" style="19"/>
    <col min="5122" max="5122" width="13.28515625" style="19" customWidth="1"/>
    <col min="5123" max="5124" width="13.7109375" style="19" customWidth="1"/>
    <col min="5125" max="5125" width="8.85546875" style="19" customWidth="1"/>
    <col min="5126" max="5126" width="9.42578125" style="19" customWidth="1"/>
    <col min="5127" max="5377" width="8.85546875" style="19"/>
    <col min="5378" max="5378" width="13.28515625" style="19" customWidth="1"/>
    <col min="5379" max="5380" width="13.7109375" style="19" customWidth="1"/>
    <col min="5381" max="5381" width="8.85546875" style="19" customWidth="1"/>
    <col min="5382" max="5382" width="9.42578125" style="19" customWidth="1"/>
    <col min="5383" max="5633" width="8.85546875" style="19"/>
    <col min="5634" max="5634" width="13.28515625" style="19" customWidth="1"/>
    <col min="5635" max="5636" width="13.7109375" style="19" customWidth="1"/>
    <col min="5637" max="5637" width="8.85546875" style="19" customWidth="1"/>
    <col min="5638" max="5638" width="9.42578125" style="19" customWidth="1"/>
    <col min="5639" max="5889" width="8.85546875" style="19"/>
    <col min="5890" max="5890" width="13.28515625" style="19" customWidth="1"/>
    <col min="5891" max="5892" width="13.7109375" style="19" customWidth="1"/>
    <col min="5893" max="5893" width="8.85546875" style="19" customWidth="1"/>
    <col min="5894" max="5894" width="9.42578125" style="19" customWidth="1"/>
    <col min="5895" max="6145" width="8.85546875" style="19"/>
    <col min="6146" max="6146" width="13.28515625" style="19" customWidth="1"/>
    <col min="6147" max="6148" width="13.7109375" style="19" customWidth="1"/>
    <col min="6149" max="6149" width="8.85546875" style="19" customWidth="1"/>
    <col min="6150" max="6150" width="9.42578125" style="19" customWidth="1"/>
    <col min="6151" max="6401" width="8.85546875" style="19"/>
    <col min="6402" max="6402" width="13.28515625" style="19" customWidth="1"/>
    <col min="6403" max="6404" width="13.7109375" style="19" customWidth="1"/>
    <col min="6405" max="6405" width="8.85546875" style="19" customWidth="1"/>
    <col min="6406" max="6406" width="9.42578125" style="19" customWidth="1"/>
    <col min="6407" max="6657" width="8.85546875" style="19"/>
    <col min="6658" max="6658" width="13.28515625" style="19" customWidth="1"/>
    <col min="6659" max="6660" width="13.7109375" style="19" customWidth="1"/>
    <col min="6661" max="6661" width="8.85546875" style="19" customWidth="1"/>
    <col min="6662" max="6662" width="9.42578125" style="19" customWidth="1"/>
    <col min="6663" max="6913" width="8.85546875" style="19"/>
    <col min="6914" max="6914" width="13.28515625" style="19" customWidth="1"/>
    <col min="6915" max="6916" width="13.7109375" style="19" customWidth="1"/>
    <col min="6917" max="6917" width="8.85546875" style="19" customWidth="1"/>
    <col min="6918" max="6918" width="9.42578125" style="19" customWidth="1"/>
    <col min="6919" max="7169" width="8.85546875" style="19"/>
    <col min="7170" max="7170" width="13.28515625" style="19" customWidth="1"/>
    <col min="7171" max="7172" width="13.7109375" style="19" customWidth="1"/>
    <col min="7173" max="7173" width="8.85546875" style="19" customWidth="1"/>
    <col min="7174" max="7174" width="9.42578125" style="19" customWidth="1"/>
    <col min="7175" max="7425" width="8.85546875" style="19"/>
    <col min="7426" max="7426" width="13.28515625" style="19" customWidth="1"/>
    <col min="7427" max="7428" width="13.7109375" style="19" customWidth="1"/>
    <col min="7429" max="7429" width="8.85546875" style="19" customWidth="1"/>
    <col min="7430" max="7430" width="9.42578125" style="19" customWidth="1"/>
    <col min="7431" max="7681" width="8.85546875" style="19"/>
    <col min="7682" max="7682" width="13.28515625" style="19" customWidth="1"/>
    <col min="7683" max="7684" width="13.7109375" style="19" customWidth="1"/>
    <col min="7685" max="7685" width="8.85546875" style="19" customWidth="1"/>
    <col min="7686" max="7686" width="9.42578125" style="19" customWidth="1"/>
    <col min="7687" max="7937" width="8.85546875" style="19"/>
    <col min="7938" max="7938" width="13.28515625" style="19" customWidth="1"/>
    <col min="7939" max="7940" width="13.7109375" style="19" customWidth="1"/>
    <col min="7941" max="7941" width="8.85546875" style="19" customWidth="1"/>
    <col min="7942" max="7942" width="9.42578125" style="19" customWidth="1"/>
    <col min="7943" max="8193" width="8.85546875" style="19"/>
    <col min="8194" max="8194" width="13.28515625" style="19" customWidth="1"/>
    <col min="8195" max="8196" width="13.7109375" style="19" customWidth="1"/>
    <col min="8197" max="8197" width="8.85546875" style="19" customWidth="1"/>
    <col min="8198" max="8198" width="9.42578125" style="19" customWidth="1"/>
    <col min="8199" max="8449" width="8.85546875" style="19"/>
    <col min="8450" max="8450" width="13.28515625" style="19" customWidth="1"/>
    <col min="8451" max="8452" width="13.7109375" style="19" customWidth="1"/>
    <col min="8453" max="8453" width="8.85546875" style="19" customWidth="1"/>
    <col min="8454" max="8454" width="9.42578125" style="19" customWidth="1"/>
    <col min="8455" max="8705" width="8.85546875" style="19"/>
    <col min="8706" max="8706" width="13.28515625" style="19" customWidth="1"/>
    <col min="8707" max="8708" width="13.7109375" style="19" customWidth="1"/>
    <col min="8709" max="8709" width="8.85546875" style="19" customWidth="1"/>
    <col min="8710" max="8710" width="9.42578125" style="19" customWidth="1"/>
    <col min="8711" max="8961" width="8.85546875" style="19"/>
    <col min="8962" max="8962" width="13.28515625" style="19" customWidth="1"/>
    <col min="8963" max="8964" width="13.7109375" style="19" customWidth="1"/>
    <col min="8965" max="8965" width="8.85546875" style="19" customWidth="1"/>
    <col min="8966" max="8966" width="9.42578125" style="19" customWidth="1"/>
    <col min="8967" max="9217" width="8.85546875" style="19"/>
    <col min="9218" max="9218" width="13.28515625" style="19" customWidth="1"/>
    <col min="9219" max="9220" width="13.7109375" style="19" customWidth="1"/>
    <col min="9221" max="9221" width="8.85546875" style="19" customWidth="1"/>
    <col min="9222" max="9222" width="9.42578125" style="19" customWidth="1"/>
    <col min="9223" max="9473" width="8.85546875" style="19"/>
    <col min="9474" max="9474" width="13.28515625" style="19" customWidth="1"/>
    <col min="9475" max="9476" width="13.7109375" style="19" customWidth="1"/>
    <col min="9477" max="9477" width="8.85546875" style="19" customWidth="1"/>
    <col min="9478" max="9478" width="9.42578125" style="19" customWidth="1"/>
    <col min="9479" max="9729" width="8.85546875" style="19"/>
    <col min="9730" max="9730" width="13.28515625" style="19" customWidth="1"/>
    <col min="9731" max="9732" width="13.7109375" style="19" customWidth="1"/>
    <col min="9733" max="9733" width="8.85546875" style="19" customWidth="1"/>
    <col min="9734" max="9734" width="9.42578125" style="19" customWidth="1"/>
    <col min="9735" max="9985" width="8.85546875" style="19"/>
    <col min="9986" max="9986" width="13.28515625" style="19" customWidth="1"/>
    <col min="9987" max="9988" width="13.7109375" style="19" customWidth="1"/>
    <col min="9989" max="9989" width="8.85546875" style="19" customWidth="1"/>
    <col min="9990" max="9990" width="9.42578125" style="19" customWidth="1"/>
    <col min="9991" max="10241" width="8.85546875" style="19"/>
    <col min="10242" max="10242" width="13.28515625" style="19" customWidth="1"/>
    <col min="10243" max="10244" width="13.7109375" style="19" customWidth="1"/>
    <col min="10245" max="10245" width="8.85546875" style="19" customWidth="1"/>
    <col min="10246" max="10246" width="9.42578125" style="19" customWidth="1"/>
    <col min="10247" max="10497" width="8.85546875" style="19"/>
    <col min="10498" max="10498" width="13.28515625" style="19" customWidth="1"/>
    <col min="10499" max="10500" width="13.7109375" style="19" customWidth="1"/>
    <col min="10501" max="10501" width="8.85546875" style="19" customWidth="1"/>
    <col min="10502" max="10502" width="9.42578125" style="19" customWidth="1"/>
    <col min="10503" max="10753" width="8.85546875" style="19"/>
    <col min="10754" max="10754" width="13.28515625" style="19" customWidth="1"/>
    <col min="10755" max="10756" width="13.7109375" style="19" customWidth="1"/>
    <col min="10757" max="10757" width="8.85546875" style="19" customWidth="1"/>
    <col min="10758" max="10758" width="9.42578125" style="19" customWidth="1"/>
    <col min="10759" max="11009" width="8.85546875" style="19"/>
    <col min="11010" max="11010" width="13.28515625" style="19" customWidth="1"/>
    <col min="11011" max="11012" width="13.7109375" style="19" customWidth="1"/>
    <col min="11013" max="11013" width="8.85546875" style="19" customWidth="1"/>
    <col min="11014" max="11014" width="9.42578125" style="19" customWidth="1"/>
    <col min="11015" max="11265" width="8.85546875" style="19"/>
    <col min="11266" max="11266" width="13.28515625" style="19" customWidth="1"/>
    <col min="11267" max="11268" width="13.7109375" style="19" customWidth="1"/>
    <col min="11269" max="11269" width="8.85546875" style="19" customWidth="1"/>
    <col min="11270" max="11270" width="9.42578125" style="19" customWidth="1"/>
    <col min="11271" max="11521" width="8.85546875" style="19"/>
    <col min="11522" max="11522" width="13.28515625" style="19" customWidth="1"/>
    <col min="11523" max="11524" width="13.7109375" style="19" customWidth="1"/>
    <col min="11525" max="11525" width="8.85546875" style="19" customWidth="1"/>
    <col min="11526" max="11526" width="9.42578125" style="19" customWidth="1"/>
    <col min="11527" max="11777" width="8.85546875" style="19"/>
    <col min="11778" max="11778" width="13.28515625" style="19" customWidth="1"/>
    <col min="11779" max="11780" width="13.7109375" style="19" customWidth="1"/>
    <col min="11781" max="11781" width="8.85546875" style="19" customWidth="1"/>
    <col min="11782" max="11782" width="9.42578125" style="19" customWidth="1"/>
    <col min="11783" max="12033" width="8.85546875" style="19"/>
    <col min="12034" max="12034" width="13.28515625" style="19" customWidth="1"/>
    <col min="12035" max="12036" width="13.7109375" style="19" customWidth="1"/>
    <col min="12037" max="12037" width="8.85546875" style="19" customWidth="1"/>
    <col min="12038" max="12038" width="9.42578125" style="19" customWidth="1"/>
    <col min="12039" max="12289" width="8.85546875" style="19"/>
    <col min="12290" max="12290" width="13.28515625" style="19" customWidth="1"/>
    <col min="12291" max="12292" width="13.7109375" style="19" customWidth="1"/>
    <col min="12293" max="12293" width="8.85546875" style="19" customWidth="1"/>
    <col min="12294" max="12294" width="9.42578125" style="19" customWidth="1"/>
    <col min="12295" max="12545" width="8.85546875" style="19"/>
    <col min="12546" max="12546" width="13.28515625" style="19" customWidth="1"/>
    <col min="12547" max="12548" width="13.7109375" style="19" customWidth="1"/>
    <col min="12549" max="12549" width="8.85546875" style="19" customWidth="1"/>
    <col min="12550" max="12550" width="9.42578125" style="19" customWidth="1"/>
    <col min="12551" max="12801" width="8.85546875" style="19"/>
    <col min="12802" max="12802" width="13.28515625" style="19" customWidth="1"/>
    <col min="12803" max="12804" width="13.7109375" style="19" customWidth="1"/>
    <col min="12805" max="12805" width="8.85546875" style="19" customWidth="1"/>
    <col min="12806" max="12806" width="9.42578125" style="19" customWidth="1"/>
    <col min="12807" max="13057" width="8.85546875" style="19"/>
    <col min="13058" max="13058" width="13.28515625" style="19" customWidth="1"/>
    <col min="13059" max="13060" width="13.7109375" style="19" customWidth="1"/>
    <col min="13061" max="13061" width="8.85546875" style="19" customWidth="1"/>
    <col min="13062" max="13062" width="9.42578125" style="19" customWidth="1"/>
    <col min="13063" max="13313" width="8.85546875" style="19"/>
    <col min="13314" max="13314" width="13.28515625" style="19" customWidth="1"/>
    <col min="13315" max="13316" width="13.7109375" style="19" customWidth="1"/>
    <col min="13317" max="13317" width="8.85546875" style="19" customWidth="1"/>
    <col min="13318" max="13318" width="9.42578125" style="19" customWidth="1"/>
    <col min="13319" max="13569" width="8.85546875" style="19"/>
    <col min="13570" max="13570" width="13.28515625" style="19" customWidth="1"/>
    <col min="13571" max="13572" width="13.7109375" style="19" customWidth="1"/>
    <col min="13573" max="13573" width="8.85546875" style="19" customWidth="1"/>
    <col min="13574" max="13574" width="9.42578125" style="19" customWidth="1"/>
    <col min="13575" max="13825" width="8.85546875" style="19"/>
    <col min="13826" max="13826" width="13.28515625" style="19" customWidth="1"/>
    <col min="13827" max="13828" width="13.7109375" style="19" customWidth="1"/>
    <col min="13829" max="13829" width="8.85546875" style="19" customWidth="1"/>
    <col min="13830" max="13830" width="9.42578125" style="19" customWidth="1"/>
    <col min="13831" max="14081" width="8.85546875" style="19"/>
    <col min="14082" max="14082" width="13.28515625" style="19" customWidth="1"/>
    <col min="14083" max="14084" width="13.7109375" style="19" customWidth="1"/>
    <col min="14085" max="14085" width="8.85546875" style="19" customWidth="1"/>
    <col min="14086" max="14086" width="9.42578125" style="19" customWidth="1"/>
    <col min="14087" max="14337" width="8.85546875" style="19"/>
    <col min="14338" max="14338" width="13.28515625" style="19" customWidth="1"/>
    <col min="14339" max="14340" width="13.7109375" style="19" customWidth="1"/>
    <col min="14341" max="14341" width="8.85546875" style="19" customWidth="1"/>
    <col min="14342" max="14342" width="9.42578125" style="19" customWidth="1"/>
    <col min="14343" max="14593" width="8.85546875" style="19"/>
    <col min="14594" max="14594" width="13.28515625" style="19" customWidth="1"/>
    <col min="14595" max="14596" width="13.7109375" style="19" customWidth="1"/>
    <col min="14597" max="14597" width="8.85546875" style="19" customWidth="1"/>
    <col min="14598" max="14598" width="9.42578125" style="19" customWidth="1"/>
    <col min="14599" max="14849" width="8.85546875" style="19"/>
    <col min="14850" max="14850" width="13.28515625" style="19" customWidth="1"/>
    <col min="14851" max="14852" width="13.7109375" style="19" customWidth="1"/>
    <col min="14853" max="14853" width="8.85546875" style="19" customWidth="1"/>
    <col min="14854" max="14854" width="9.42578125" style="19" customWidth="1"/>
    <col min="14855" max="15105" width="8.85546875" style="19"/>
    <col min="15106" max="15106" width="13.28515625" style="19" customWidth="1"/>
    <col min="15107" max="15108" width="13.7109375" style="19" customWidth="1"/>
    <col min="15109" max="15109" width="8.85546875" style="19" customWidth="1"/>
    <col min="15110" max="15110" width="9.42578125" style="19" customWidth="1"/>
    <col min="15111" max="15361" width="8.85546875" style="19"/>
    <col min="15362" max="15362" width="13.28515625" style="19" customWidth="1"/>
    <col min="15363" max="15364" width="13.7109375" style="19" customWidth="1"/>
    <col min="15365" max="15365" width="8.85546875" style="19" customWidth="1"/>
    <col min="15366" max="15366" width="9.42578125" style="19" customWidth="1"/>
    <col min="15367" max="15617" width="8.85546875" style="19"/>
    <col min="15618" max="15618" width="13.28515625" style="19" customWidth="1"/>
    <col min="15619" max="15620" width="13.7109375" style="19" customWidth="1"/>
    <col min="15621" max="15621" width="8.85546875" style="19" customWidth="1"/>
    <col min="15622" max="15622" width="9.42578125" style="19" customWidth="1"/>
    <col min="15623" max="15873" width="8.85546875" style="19"/>
    <col min="15874" max="15874" width="13.28515625" style="19" customWidth="1"/>
    <col min="15875" max="15876" width="13.7109375" style="19" customWidth="1"/>
    <col min="15877" max="15877" width="8.85546875" style="19" customWidth="1"/>
    <col min="15878" max="15878" width="9.42578125" style="19" customWidth="1"/>
    <col min="15879" max="16129" width="8.85546875" style="19"/>
    <col min="16130" max="16130" width="13.28515625" style="19" customWidth="1"/>
    <col min="16131" max="16132" width="13.7109375" style="19" customWidth="1"/>
    <col min="16133" max="16133" width="8.85546875" style="19" customWidth="1"/>
    <col min="16134" max="16134" width="9.42578125" style="19" customWidth="1"/>
    <col min="16135" max="16384" width="8.85546875" style="19"/>
  </cols>
  <sheetData>
    <row r="2" spans="1:17" ht="21" customHeight="1">
      <c r="A2" s="17"/>
      <c r="B2" s="18" t="str">
        <f>CONTROL!E4</f>
        <v>CHECK ACCOUNT NUMBER</v>
      </c>
    </row>
    <row r="3" spans="1:17" ht="8.25" customHeight="1"/>
    <row r="4" spans="1:17">
      <c r="B4" s="20"/>
    </row>
    <row r="5" spans="1:17" ht="8.25" customHeight="1"/>
    <row r="6" spans="1:17" ht="18" customHeight="1">
      <c r="B6" s="21" t="s">
        <v>252</v>
      </c>
    </row>
    <row r="8" spans="1:17">
      <c r="B8" s="22" t="s">
        <v>0</v>
      </c>
      <c r="C8" s="23">
        <v>2017</v>
      </c>
      <c r="D8" s="24">
        <v>2018</v>
      </c>
      <c r="E8" s="25" t="s">
        <v>200</v>
      </c>
      <c r="F8" s="26">
        <v>2018</v>
      </c>
      <c r="G8" s="24" t="s">
        <v>201</v>
      </c>
    </row>
    <row r="9" spans="1:17">
      <c r="B9" s="27"/>
      <c r="C9" s="28" t="s">
        <v>202</v>
      </c>
      <c r="D9" s="29" t="s">
        <v>202</v>
      </c>
      <c r="E9" s="30"/>
      <c r="F9" s="31" t="s">
        <v>203</v>
      </c>
      <c r="G9" s="29"/>
    </row>
    <row r="10" spans="1:17" ht="27" customHeight="1">
      <c r="B10" s="32" t="s">
        <v>1</v>
      </c>
      <c r="C10" s="62">
        <f>IFERROR(VLOOKUP('CONTROL WORKINGS'!$B$4&amp;"."&amp;'CONTROL WORKINGS'!$B$23,'DATA RETAIL 2017'!A:AD,17,FALSE),0)</f>
        <v>0</v>
      </c>
      <c r="D10" s="65">
        <f>IFERROR(VLOOKUP('CONTROL WORKINGS'!$B$4&amp;"."&amp;'CONTROL WORKINGS'!$B$23,'DATA RETAIL 2018'!A:AD,17,FALSE),0)</f>
        <v>0</v>
      </c>
      <c r="E10" s="34" t="str">
        <f>IF(C10&lt;=0,"NA",IF(D10&lt;=0,"",IF(D10/C10-1&gt;10,"NA",IF(D10/C10-1&lt;-10,"NA",D10/C10-1))))</f>
        <v>NA</v>
      </c>
      <c r="F10" s="65">
        <f>IFERROR(VLOOKUP('CONTROL WORKINGS'!$B$4&amp;"."&amp;'CONTROL WORKINGS'!$B$23,'DATA TARGET'!A:AC,17,FALSE),0)</f>
        <v>0</v>
      </c>
      <c r="G10" s="35">
        <f>IF(F10=0,0,IF(D10=0,0,D10/F10-1))</f>
        <v>0</v>
      </c>
      <c r="H10" s="36"/>
      <c r="K10" s="36"/>
      <c r="N10" s="36"/>
      <c r="Q10" s="36"/>
    </row>
    <row r="11" spans="1:17" ht="27" customHeight="1">
      <c r="B11" s="32" t="s">
        <v>2</v>
      </c>
      <c r="C11" s="63">
        <f>IFERROR(VLOOKUP('CONTROL WORKINGS'!$B$4&amp;"."&amp;'CONTROL WORKINGS'!$B$23,'DATA RETAIL 2017'!A:AD,18,FALSE),0)</f>
        <v>0</v>
      </c>
      <c r="D11" s="33">
        <f>IFERROR(VLOOKUP('CONTROL WORKINGS'!$B$4&amp;"."&amp;'CONTROL WORKINGS'!$B$23,'DATA RETAIL 2018'!A:AD,18,FALSE),0)</f>
        <v>0</v>
      </c>
      <c r="E11" s="38" t="str">
        <f>IF(C11&lt;=0,"NA",IF(D11&lt;=0,"",IF(D11/C11-1&gt;10,"NA",IF(D11/C11-1&lt;-10,"NA",D11/C11-1))))</f>
        <v>NA</v>
      </c>
      <c r="F11" s="37">
        <f>IFERROR(VLOOKUP('CONTROL WORKINGS'!$B$4&amp;"."&amp;'CONTROL WORKINGS'!$B$23,'DATA TARGET'!A:AC,18,FALSE),0)</f>
        <v>0</v>
      </c>
      <c r="G11" s="35">
        <f t="shared" ref="G11:G25" si="0">IF(F11=0,0,IF(D11=0,0,D11/F11-1))</f>
        <v>0</v>
      </c>
      <c r="H11" s="36"/>
      <c r="I11" s="39"/>
      <c r="K11" s="36"/>
      <c r="N11" s="36"/>
      <c r="Q11" s="36"/>
    </row>
    <row r="12" spans="1:17" ht="27" customHeight="1">
      <c r="B12" s="32" t="s">
        <v>3</v>
      </c>
      <c r="C12" s="63">
        <f>IFERROR(VLOOKUP('CONTROL WORKINGS'!$B$4&amp;"."&amp;'CONTROL WORKINGS'!$B$23,'DATA RETAIL 2017'!A:AD,19,FALSE),0)</f>
        <v>0</v>
      </c>
      <c r="D12" s="33">
        <f>IFERROR(VLOOKUP('CONTROL WORKINGS'!$B$4&amp;"."&amp;'CONTROL WORKINGS'!$B$23,'DATA RETAIL 2018'!A:AD,19,FALSE),0)</f>
        <v>0</v>
      </c>
      <c r="E12" s="38" t="str">
        <f>IF(C12&lt;=0,"NA",IF(D12&lt;=0,"",IF(D12/C12-1&gt;10,"NA",IF(D12/C12-1&lt;-10,"NA",D12/C12-1))))</f>
        <v>NA</v>
      </c>
      <c r="F12" s="37">
        <f>IFERROR(VLOOKUP('CONTROL WORKINGS'!$B$4&amp;"."&amp;'CONTROL WORKINGS'!$B$23,'DATA TARGET'!A:AC,19,FALSE),0)</f>
        <v>0</v>
      </c>
      <c r="G12" s="35">
        <f t="shared" si="0"/>
        <v>0</v>
      </c>
      <c r="H12" s="36"/>
      <c r="K12" s="36"/>
      <c r="N12" s="36"/>
      <c r="Q12" s="36"/>
    </row>
    <row r="13" spans="1:17" ht="27" customHeight="1">
      <c r="B13" s="32" t="s">
        <v>4</v>
      </c>
      <c r="C13" s="63">
        <f>IFERROR(VLOOKUP('CONTROL WORKINGS'!$B$4&amp;"."&amp;'CONTROL WORKINGS'!$B$23,'DATA RETAIL 2017'!A:AD,20,FALSE),0)</f>
        <v>0</v>
      </c>
      <c r="D13" s="33">
        <f>IFERROR(VLOOKUP('CONTROL WORKINGS'!$B$4&amp;"."&amp;'CONTROL WORKINGS'!$B$23,'DATA RETAIL 2018'!A:AD,20,FALSE),0)</f>
        <v>0</v>
      </c>
      <c r="E13" s="38" t="str">
        <f>IF(C13&lt;=0,"NA",IF(D13&lt;=0,"",IF(D13/C13-1&gt;10,"NA",IF(D13/C13-1&lt;-10,"NA",D13/C13-1))))</f>
        <v>NA</v>
      </c>
      <c r="F13" s="37">
        <f>IFERROR(VLOOKUP('CONTROL WORKINGS'!$B$4&amp;"."&amp;'CONTROL WORKINGS'!$B$23,'DATA TARGET'!A:AC,20,FALSE),0)</f>
        <v>0</v>
      </c>
      <c r="G13" s="35">
        <f t="shared" si="0"/>
        <v>0</v>
      </c>
      <c r="H13" s="36"/>
      <c r="K13" s="36"/>
      <c r="N13" s="36"/>
      <c r="Q13" s="36"/>
    </row>
    <row r="14" spans="1:17" ht="27" customHeight="1">
      <c r="B14" s="32" t="s">
        <v>5</v>
      </c>
      <c r="C14" s="63">
        <f>IFERROR(VLOOKUP('CONTROL WORKINGS'!$B$4&amp;"."&amp;'CONTROL WORKINGS'!$B$23,'DATA RETAIL 2017'!A:AD,21,FALSE),0)</f>
        <v>0</v>
      </c>
      <c r="D14" s="33">
        <f>IFERROR(VLOOKUP('CONTROL WORKINGS'!$B$4&amp;"."&amp;'CONTROL WORKINGS'!$B$23,'DATA RETAIL 2018'!A:AD,21,FALSE),0)</f>
        <v>0</v>
      </c>
      <c r="E14" s="38" t="str">
        <f t="shared" ref="E14:E21" si="1">IF(C14&lt;=0,"NA",IF(D14&lt;=0,"",IF(D14/C14-1&gt;10,"NA",IF(D14/C14-1&lt;-10,"NA",D14/C14-1))))</f>
        <v>NA</v>
      </c>
      <c r="F14" s="37">
        <f>IFERROR(VLOOKUP('CONTROL WORKINGS'!$B$4&amp;"."&amp;'CONTROL WORKINGS'!$B$23,'DATA TARGET'!A:AC,21,FALSE),0)</f>
        <v>0</v>
      </c>
      <c r="G14" s="35">
        <f t="shared" si="0"/>
        <v>0</v>
      </c>
      <c r="H14" s="36"/>
      <c r="K14" s="36"/>
      <c r="N14" s="36"/>
      <c r="Q14" s="36"/>
    </row>
    <row r="15" spans="1:17" ht="27" customHeight="1">
      <c r="B15" s="32" t="s">
        <v>6</v>
      </c>
      <c r="C15" s="63">
        <f>IFERROR(VLOOKUP('CONTROL WORKINGS'!$B$4&amp;"."&amp;'CONTROL WORKINGS'!$B$23,'DATA RETAIL 2017'!A:AD,22,FALSE),0)</f>
        <v>0</v>
      </c>
      <c r="D15" s="33">
        <f>IFERROR(VLOOKUP('CONTROL WORKINGS'!$B$4&amp;"."&amp;'CONTROL WORKINGS'!$B$23,'DATA RETAIL 2018'!A:AD,22,FALSE),0)</f>
        <v>0</v>
      </c>
      <c r="E15" s="38" t="str">
        <f t="shared" si="1"/>
        <v>NA</v>
      </c>
      <c r="F15" s="37">
        <f>IFERROR(VLOOKUP('CONTROL WORKINGS'!$B$4&amp;"."&amp;'CONTROL WORKINGS'!$B$23,'DATA TARGET'!A:AC,22,FALSE),0)</f>
        <v>0</v>
      </c>
      <c r="G15" s="35">
        <f t="shared" si="0"/>
        <v>0</v>
      </c>
      <c r="H15" s="36"/>
      <c r="K15" s="36"/>
      <c r="N15" s="36"/>
      <c r="Q15" s="36"/>
    </row>
    <row r="16" spans="1:17" ht="27" customHeight="1">
      <c r="B16" s="32" t="s">
        <v>7</v>
      </c>
      <c r="C16" s="63">
        <f>IFERROR(VLOOKUP('CONTROL WORKINGS'!$B$4&amp;"."&amp;'CONTROL WORKINGS'!$B$23,'DATA RETAIL 2017'!A:AD,23,FALSE),0)</f>
        <v>0</v>
      </c>
      <c r="D16" s="33">
        <f>IFERROR(VLOOKUP('CONTROL WORKINGS'!$B$4&amp;"."&amp;'CONTROL WORKINGS'!$B$23,'DATA RETAIL 2018'!A:AD,23,FALSE),0)</f>
        <v>0</v>
      </c>
      <c r="E16" s="38" t="str">
        <f t="shared" si="1"/>
        <v>NA</v>
      </c>
      <c r="F16" s="37">
        <f>IFERROR(VLOOKUP('CONTROL WORKINGS'!$B$4&amp;"."&amp;'CONTROL WORKINGS'!$B$23,'DATA TARGET'!A:AC,23,FALSE),0)</f>
        <v>0</v>
      </c>
      <c r="G16" s="35">
        <f t="shared" si="0"/>
        <v>0</v>
      </c>
      <c r="H16" s="36"/>
      <c r="K16" s="36"/>
      <c r="N16" s="36"/>
      <c r="Q16" s="36"/>
    </row>
    <row r="17" spans="2:17" ht="27" customHeight="1">
      <c r="B17" s="32" t="s">
        <v>8</v>
      </c>
      <c r="C17" s="63">
        <f>IFERROR(VLOOKUP('CONTROL WORKINGS'!$B$4&amp;"."&amp;'CONTROL WORKINGS'!$B$23,'DATA RETAIL 2017'!A:AD,24,FALSE),0)</f>
        <v>0</v>
      </c>
      <c r="D17" s="33">
        <f>IFERROR(VLOOKUP('CONTROL WORKINGS'!$B$4&amp;"."&amp;'CONTROL WORKINGS'!$B$23,'DATA RETAIL 2018'!A:AD,24,FALSE),0)</f>
        <v>0</v>
      </c>
      <c r="E17" s="38" t="str">
        <f t="shared" si="1"/>
        <v>NA</v>
      </c>
      <c r="F17" s="37">
        <f>IFERROR(VLOOKUP('CONTROL WORKINGS'!$B$4&amp;"."&amp;'CONTROL WORKINGS'!$B$23,'DATA TARGET'!A:AC,24,FALSE),0)</f>
        <v>0</v>
      </c>
      <c r="G17" s="35">
        <f t="shared" si="0"/>
        <v>0</v>
      </c>
      <c r="H17" s="36"/>
      <c r="K17" s="36"/>
      <c r="N17" s="36"/>
      <c r="Q17" s="36"/>
    </row>
    <row r="18" spans="2:17" ht="27" customHeight="1">
      <c r="B18" s="32" t="s">
        <v>9</v>
      </c>
      <c r="C18" s="63">
        <f>IFERROR(VLOOKUP('CONTROL WORKINGS'!$B$4&amp;"."&amp;'CONTROL WORKINGS'!$B$23,'DATA RETAIL 2017'!A:AD,25,FALSE),0)</f>
        <v>0</v>
      </c>
      <c r="D18" s="33">
        <f>IFERROR(VLOOKUP('CONTROL WORKINGS'!$B$4&amp;"."&amp;'CONTROL WORKINGS'!$B$23,'DATA RETAIL 2018'!A:AD,25,FALSE),0)</f>
        <v>0</v>
      </c>
      <c r="E18" s="38" t="str">
        <f t="shared" si="1"/>
        <v>NA</v>
      </c>
      <c r="F18" s="37">
        <f>IFERROR(VLOOKUP('CONTROL WORKINGS'!$B$4&amp;"."&amp;'CONTROL WORKINGS'!$B$23,'DATA TARGET'!A:AC,25,FALSE),0)</f>
        <v>0</v>
      </c>
      <c r="G18" s="35">
        <f t="shared" si="0"/>
        <v>0</v>
      </c>
      <c r="H18" s="36"/>
      <c r="K18" s="36"/>
      <c r="N18" s="36"/>
      <c r="Q18" s="36"/>
    </row>
    <row r="19" spans="2:17" ht="27" customHeight="1">
      <c r="B19" s="32" t="s">
        <v>10</v>
      </c>
      <c r="C19" s="63">
        <f>IFERROR(VLOOKUP('CONTROL WORKINGS'!$B$4&amp;"."&amp;'CONTROL WORKINGS'!$B$23,'DATA RETAIL 2017'!A:AD,26,FALSE),0)</f>
        <v>0</v>
      </c>
      <c r="D19" s="33">
        <f>IFERROR(VLOOKUP('CONTROL WORKINGS'!$B$4&amp;"."&amp;'CONTROL WORKINGS'!$B$23,'DATA RETAIL 2018'!A:AD,26,FALSE),0)</f>
        <v>0</v>
      </c>
      <c r="E19" s="38" t="str">
        <f t="shared" si="1"/>
        <v>NA</v>
      </c>
      <c r="F19" s="37">
        <f>IFERROR(VLOOKUP('CONTROL WORKINGS'!$B$4&amp;"."&amp;'CONTROL WORKINGS'!$B$23,'DATA TARGET'!A:AC,26,FALSE),0)</f>
        <v>0</v>
      </c>
      <c r="G19" s="35">
        <f t="shared" si="0"/>
        <v>0</v>
      </c>
      <c r="H19" s="36"/>
      <c r="K19" s="36"/>
      <c r="N19" s="36"/>
      <c r="Q19" s="36"/>
    </row>
    <row r="20" spans="2:17" s="39" customFormat="1" ht="27" customHeight="1">
      <c r="B20" s="40" t="s">
        <v>11</v>
      </c>
      <c r="C20" s="63">
        <f>IFERROR(VLOOKUP('CONTROL WORKINGS'!$B$4&amp;"."&amp;'CONTROL WORKINGS'!$B$23,'DATA RETAIL 2017'!A:AD,27,FALSE),0)</f>
        <v>0</v>
      </c>
      <c r="D20" s="33">
        <f>IFERROR(VLOOKUP('CONTROL WORKINGS'!$B$4&amp;"."&amp;'CONTROL WORKINGS'!$B$23,'DATA RETAIL 2018'!A:AD,27,FALSE),0)</f>
        <v>0</v>
      </c>
      <c r="E20" s="41" t="str">
        <f t="shared" si="1"/>
        <v>NA</v>
      </c>
      <c r="F20" s="37">
        <f>IFERROR(VLOOKUP('CONTROL WORKINGS'!$B$4&amp;"."&amp;'CONTROL WORKINGS'!$B$23,'DATA TARGET'!A:AC,27,FALSE),0)</f>
        <v>0</v>
      </c>
      <c r="G20" s="42">
        <f t="shared" si="0"/>
        <v>0</v>
      </c>
      <c r="H20" s="43"/>
      <c r="K20" s="43"/>
      <c r="N20" s="43"/>
      <c r="Q20" s="43"/>
    </row>
    <row r="21" spans="2:17" ht="27" customHeight="1">
      <c r="B21" s="32" t="s">
        <v>12</v>
      </c>
      <c r="C21" s="64">
        <f>IFERROR(VLOOKUP('CONTROL WORKINGS'!$B$4&amp;"."&amp;'CONTROL WORKINGS'!$B$23,'DATA RETAIL 2017'!A:AD,28,FALSE),0)</f>
        <v>0</v>
      </c>
      <c r="D21" s="66">
        <f>IFERROR(VLOOKUP('CONTROL WORKINGS'!$B$4&amp;"."&amp;'CONTROL WORKINGS'!$B$23,'DATA RETAIL 2018'!A:AD,28,FALSE),0)</f>
        <v>0</v>
      </c>
      <c r="E21" s="44" t="str">
        <f t="shared" si="1"/>
        <v>NA</v>
      </c>
      <c r="F21" s="33">
        <f>IFERROR(VLOOKUP('CONTROL WORKINGS'!$B$4&amp;"."&amp;'CONTROL WORKINGS'!$B$23,'DATA TARGET'!A:AC,28,FALSE),0)</f>
        <v>0</v>
      </c>
      <c r="G21" s="35">
        <f t="shared" si="0"/>
        <v>0</v>
      </c>
      <c r="H21" s="36"/>
      <c r="K21" s="36"/>
      <c r="N21" s="36"/>
      <c r="Q21" s="36"/>
    </row>
    <row r="22" spans="2:17" s="49" customFormat="1" ht="9" customHeight="1">
      <c r="B22" s="45"/>
      <c r="C22" s="46"/>
      <c r="D22" s="46"/>
      <c r="E22" s="47"/>
      <c r="F22" s="46"/>
      <c r="G22" s="47"/>
      <c r="H22" s="48"/>
      <c r="K22" s="48"/>
      <c r="N22" s="48"/>
      <c r="Q22" s="48"/>
    </row>
    <row r="23" spans="2:17" ht="27" customHeight="1">
      <c r="B23" s="50" t="s">
        <v>179</v>
      </c>
      <c r="C23" s="51">
        <f>SUM(C10:C21)</f>
        <v>0</v>
      </c>
      <c r="D23" s="52">
        <f>SUM(D10:D21)</f>
        <v>0</v>
      </c>
      <c r="E23" s="53" t="str">
        <f>IF(C23&lt;=0,"NA",IF(D23&lt;=0,"",IF(D23/C23-1&gt;10,"NA",IF(D23/C23-1&lt;-10,"NA",D23/C23-1))))</f>
        <v>NA</v>
      </c>
      <c r="F23" s="54">
        <f>SUM(F10:F21)</f>
        <v>0</v>
      </c>
      <c r="G23" s="55">
        <f t="shared" si="0"/>
        <v>0</v>
      </c>
      <c r="H23" s="36"/>
      <c r="K23" s="36"/>
      <c r="N23" s="36"/>
      <c r="Q23" s="36"/>
    </row>
    <row r="24" spans="2:17" ht="13.5" thickBot="1">
      <c r="C24" s="56"/>
      <c r="D24" s="56"/>
      <c r="E24" s="57"/>
      <c r="F24" s="56"/>
      <c r="G24" s="57"/>
      <c r="H24" s="36"/>
      <c r="K24" s="36"/>
      <c r="N24" s="36"/>
      <c r="Q24" s="36"/>
    </row>
    <row r="25" spans="2:17" ht="27" customHeight="1" thickTop="1" thickBot="1">
      <c r="B25" s="72" t="str">
        <f>'CONTROL WORKINGS'!$B$6&amp;" "&amp;"YTD"</f>
        <v>MARCH YTD</v>
      </c>
      <c r="C25" s="58">
        <f>IF(ISNA(VLOOKUP('CONTROL WORKINGS'!$B$10,$B$10:$G$21,2,FALSE)),0,(VLOOKUP('CONTROL WORKINGS'!$B$10,$B$10:$G$21,2,FALSE)))+IF(ISNA(VLOOKUP('CONTROL WORKINGS'!$B$11,$B$10:$G$21,2,FALSE)),0,(VLOOKUP('CONTROL WORKINGS'!$B$11,$B$10:$G$21,2,FALSE)))+IF(ISNA(VLOOKUP('CONTROL WORKINGS'!$B$12,$B$10:$G$21,2,FALSE)),0,(VLOOKUP('CONTROL WORKINGS'!$B$12,$B$10:$G$21,2,FALSE)))+IF(ISNA(VLOOKUP('CONTROL WORKINGS'!$B$13,$B$10:$G$21,2,FALSE)),0,(VLOOKUP('CONTROL WORKINGS'!$B$13,$B$10:$G$21,2,FALSE)))+IF(ISNA(VLOOKUP('CONTROL WORKINGS'!$B$14,$B$10:$G$21,2,FALSE)),0,(VLOOKUP('CONTROL WORKINGS'!$B$14,$B$10:$G$21,2,FALSE)))+IF(ISNA(VLOOKUP('CONTROL WORKINGS'!$B$15,$B$10:$G$21,2,FALSE)),0,(VLOOKUP('CONTROL WORKINGS'!$B$15,$B$10:$G$21,2,FALSE)))+IF(ISNA(VLOOKUP('CONTROL WORKINGS'!$B$16,$B$10:$G$21,2,FALSE)),0,(VLOOKUP('CONTROL WORKINGS'!$B$16,$B$10:$G$21,2,FALSE)))+IF(ISNA(VLOOKUP('CONTROL WORKINGS'!$B$17,$B$10:$G$21,2,FALSE)),0,(VLOOKUP('CONTROL WORKINGS'!$B$17,$B$10:$G$21,2,FALSE)))+IF(ISNA(VLOOKUP('CONTROL WORKINGS'!$B$18,$B$10:$G$21,2,FALSE)),0,(VLOOKUP('CONTROL WORKINGS'!$B$18,$B$10:$G$21,2,FALSE)))+IF(ISNA(VLOOKUP('CONTROL WORKINGS'!$B$19,$B$10:$G$21,2,FALSE)),0,(VLOOKUP('CONTROL WORKINGS'!$B$19,$B$10:$G$21,2,FALSE)))+IF(ISNA(VLOOKUP('CONTROL WORKINGS'!$B$20,$B$10:$G$21,2,FALSE)),0,(VLOOKUP('CONTROL WORKINGS'!$B$20,$B$10:$G$21,2,FALSE)))+IF(ISNA(VLOOKUP('CONTROL WORKINGS'!$B$21,$B$10:$G$21,2,FALSE)),0,(VLOOKUP('CONTROL WORKINGS'!$B$21,$B$10:$G$21,2,FALSE)))</f>
        <v>0</v>
      </c>
      <c r="D25" s="59">
        <f>SUM(D10:D21)</f>
        <v>0</v>
      </c>
      <c r="E25" s="60" t="str">
        <f>IF(C25&lt;=0,"NA",IF(D25&lt;=0,"",IF(D25/C25-1&gt;10,"NA",IF(D25/C25-1&lt;-10,"NA",D25/C25-1))))</f>
        <v>NA</v>
      </c>
      <c r="F25" s="58">
        <f>IF(ISNA(VLOOKUP('CONTROL WORKINGS'!$B$10,$B$10:$G$21,5,FALSE)),0,(VLOOKUP('CONTROL WORKINGS'!$B$10,$B$10:$G$21,5,FALSE)))+IF(ISNA(VLOOKUP('CONTROL WORKINGS'!$B$11,$B$10:$G$21,5,FALSE)),0,(VLOOKUP('CONTROL WORKINGS'!$B$11,$B$10:$G$21,5,FALSE)))+IF(ISNA(VLOOKUP('CONTROL WORKINGS'!$B$12,$B$10:$G$21,5,FALSE)),0,(VLOOKUP('CONTROL WORKINGS'!$B$12,$B$10:$G$21,5,FALSE)))+IF(ISNA(VLOOKUP('CONTROL WORKINGS'!$B$13,$B$10:$G$21,5,FALSE)),0,(VLOOKUP('CONTROL WORKINGS'!$B$13,$B$10:$G$21,5,FALSE)))+IF(ISNA(VLOOKUP('CONTROL WORKINGS'!$B$14,$B$10:$G$21,5,FALSE)),0,(VLOOKUP('CONTROL WORKINGS'!$B$14,$B$10:$G$21,5,FALSE)))+IF(ISNA(VLOOKUP('CONTROL WORKINGS'!$B$15,$B$10:$G$21,5,FALSE)),0,(VLOOKUP('CONTROL WORKINGS'!$B$15,$B$10:$G$21,5,FALSE)))+IF(ISNA(VLOOKUP('CONTROL WORKINGS'!$B$16,$B$10:$G$21,5,FALSE)),0,(VLOOKUP('CONTROL WORKINGS'!$B$16,$B$10:$G$21,5,FALSE)))+IF(ISNA(VLOOKUP('CONTROL WORKINGS'!$B$17,$B$10:$G$21,5,FALSE)),0,(VLOOKUP('CONTROL WORKINGS'!$B$17,$B$10:$G$21,5,FALSE)))+IF(ISNA(VLOOKUP('CONTROL WORKINGS'!$B$18,$B$10:$G$21,5,FALSE)),0,(VLOOKUP('CONTROL WORKINGS'!$B$18,$B$10:$G$21,5,FALSE)))+IF(ISNA(VLOOKUP('CONTROL WORKINGS'!$B$19,$B$10:$G$21,5,FALSE)),0,(VLOOKUP('CONTROL WORKINGS'!$B$19,$B$10:$G$21,5,FALSE)))+IF(ISNA(VLOOKUP('CONTROL WORKINGS'!$B$20,$B$10:$G$21,5,FALSE)),0,(VLOOKUP('CONTROL WORKINGS'!$B$20,$B$10:$G$21,5,FALSE)))+IF(ISNA(VLOOKUP('CONTROL WORKINGS'!$B$21,$B$10:$G$21,5,FALSE)),0,(VLOOKUP('CONTROL WORKINGS'!$B$21,$B$10:$G$21,5,FALSE)))</f>
        <v>0</v>
      </c>
      <c r="G25" s="60">
        <f t="shared" si="0"/>
        <v>0</v>
      </c>
      <c r="H25" s="36"/>
      <c r="K25" s="36"/>
      <c r="N25" s="36"/>
      <c r="Q25" s="36"/>
    </row>
    <row r="26" spans="2:17" ht="13.5" thickTop="1"/>
    <row r="30" spans="2:17">
      <c r="B30" s="61"/>
      <c r="C30" s="96"/>
    </row>
  </sheetData>
  <sheetProtection algorithmName="SHA-512" hashValue="DwhvBvePmwoFyMbkkf/+Xsl9N/H4zxOM9VCU/ajHLIM0TEv1KAmlkGO/9K4AD/EEyzPGoFbWkDOcCD0Mkesv4g==" saltValue="20Xl9WKfpgR1XdgLu5bEuw==" spinCount="100000" sheet="1" formatColumns="0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AE103"/>
  <sheetViews>
    <sheetView topLeftCell="G1" workbookViewId="0">
      <selection activeCell="S26" sqref="S26"/>
    </sheetView>
  </sheetViews>
  <sheetFormatPr defaultRowHeight="12.75"/>
  <cols>
    <col min="14" max="14" width="49.28515625" customWidth="1"/>
    <col min="15" max="15" width="13.140625" customWidth="1"/>
    <col min="17" max="18" width="9.140625" style="1" customWidth="1"/>
    <col min="19" max="19" width="12.85546875" style="1" customWidth="1"/>
    <col min="20" max="28" width="9.140625" style="1" customWidth="1"/>
    <col min="29" max="29" width="18.42578125" style="1" customWidth="1"/>
    <col min="34" max="34" width="19.85546875" customWidth="1"/>
    <col min="270" max="270" width="49.28515625" customWidth="1"/>
    <col min="271" max="271" width="13.140625" customWidth="1"/>
    <col min="273" max="274" width="9.140625" customWidth="1"/>
    <col min="275" max="275" width="12.85546875" customWidth="1"/>
    <col min="276" max="284" width="9.140625" customWidth="1"/>
    <col min="285" max="285" width="18.42578125" customWidth="1"/>
    <col min="290" max="290" width="19.85546875" customWidth="1"/>
    <col min="526" max="526" width="49.28515625" customWidth="1"/>
    <col min="527" max="527" width="13.140625" customWidth="1"/>
    <col min="529" max="530" width="9.140625" customWidth="1"/>
    <col min="531" max="531" width="12.85546875" customWidth="1"/>
    <col min="532" max="540" width="9.140625" customWidth="1"/>
    <col min="541" max="541" width="18.42578125" customWidth="1"/>
    <col min="546" max="546" width="19.85546875" customWidth="1"/>
    <col min="782" max="782" width="49.28515625" customWidth="1"/>
    <col min="783" max="783" width="13.140625" customWidth="1"/>
    <col min="785" max="786" width="9.140625" customWidth="1"/>
    <col min="787" max="787" width="12.85546875" customWidth="1"/>
    <col min="788" max="796" width="9.140625" customWidth="1"/>
    <col min="797" max="797" width="18.42578125" customWidth="1"/>
    <col min="802" max="802" width="19.85546875" customWidth="1"/>
    <col min="1038" max="1038" width="49.28515625" customWidth="1"/>
    <col min="1039" max="1039" width="13.140625" customWidth="1"/>
    <col min="1041" max="1042" width="9.140625" customWidth="1"/>
    <col min="1043" max="1043" width="12.85546875" customWidth="1"/>
    <col min="1044" max="1052" width="9.140625" customWidth="1"/>
    <col min="1053" max="1053" width="18.42578125" customWidth="1"/>
    <col min="1058" max="1058" width="19.85546875" customWidth="1"/>
    <col min="1294" max="1294" width="49.28515625" customWidth="1"/>
    <col min="1295" max="1295" width="13.140625" customWidth="1"/>
    <col min="1297" max="1298" width="9.140625" customWidth="1"/>
    <col min="1299" max="1299" width="12.85546875" customWidth="1"/>
    <col min="1300" max="1308" width="9.140625" customWidth="1"/>
    <col min="1309" max="1309" width="18.42578125" customWidth="1"/>
    <col min="1314" max="1314" width="19.85546875" customWidth="1"/>
    <col min="1550" max="1550" width="49.28515625" customWidth="1"/>
    <col min="1551" max="1551" width="13.140625" customWidth="1"/>
    <col min="1553" max="1554" width="9.140625" customWidth="1"/>
    <col min="1555" max="1555" width="12.85546875" customWidth="1"/>
    <col min="1556" max="1564" width="9.140625" customWidth="1"/>
    <col min="1565" max="1565" width="18.42578125" customWidth="1"/>
    <col min="1570" max="1570" width="19.85546875" customWidth="1"/>
    <col min="1806" max="1806" width="49.28515625" customWidth="1"/>
    <col min="1807" max="1807" width="13.140625" customWidth="1"/>
    <col min="1809" max="1810" width="9.140625" customWidth="1"/>
    <col min="1811" max="1811" width="12.85546875" customWidth="1"/>
    <col min="1812" max="1820" width="9.140625" customWidth="1"/>
    <col min="1821" max="1821" width="18.42578125" customWidth="1"/>
    <col min="1826" max="1826" width="19.85546875" customWidth="1"/>
    <col min="2062" max="2062" width="49.28515625" customWidth="1"/>
    <col min="2063" max="2063" width="13.140625" customWidth="1"/>
    <col min="2065" max="2066" width="9.140625" customWidth="1"/>
    <col min="2067" max="2067" width="12.85546875" customWidth="1"/>
    <col min="2068" max="2076" width="9.140625" customWidth="1"/>
    <col min="2077" max="2077" width="18.42578125" customWidth="1"/>
    <col min="2082" max="2082" width="19.85546875" customWidth="1"/>
    <col min="2318" max="2318" width="49.28515625" customWidth="1"/>
    <col min="2319" max="2319" width="13.140625" customWidth="1"/>
    <col min="2321" max="2322" width="9.140625" customWidth="1"/>
    <col min="2323" max="2323" width="12.85546875" customWidth="1"/>
    <col min="2324" max="2332" width="9.140625" customWidth="1"/>
    <col min="2333" max="2333" width="18.42578125" customWidth="1"/>
    <col min="2338" max="2338" width="19.85546875" customWidth="1"/>
    <col min="2574" max="2574" width="49.28515625" customWidth="1"/>
    <col min="2575" max="2575" width="13.140625" customWidth="1"/>
    <col min="2577" max="2578" width="9.140625" customWidth="1"/>
    <col min="2579" max="2579" width="12.85546875" customWidth="1"/>
    <col min="2580" max="2588" width="9.140625" customWidth="1"/>
    <col min="2589" max="2589" width="18.42578125" customWidth="1"/>
    <col min="2594" max="2594" width="19.85546875" customWidth="1"/>
    <col min="2830" max="2830" width="49.28515625" customWidth="1"/>
    <col min="2831" max="2831" width="13.140625" customWidth="1"/>
    <col min="2833" max="2834" width="9.140625" customWidth="1"/>
    <col min="2835" max="2835" width="12.85546875" customWidth="1"/>
    <col min="2836" max="2844" width="9.140625" customWidth="1"/>
    <col min="2845" max="2845" width="18.42578125" customWidth="1"/>
    <col min="2850" max="2850" width="19.85546875" customWidth="1"/>
    <col min="3086" max="3086" width="49.28515625" customWidth="1"/>
    <col min="3087" max="3087" width="13.140625" customWidth="1"/>
    <col min="3089" max="3090" width="9.140625" customWidth="1"/>
    <col min="3091" max="3091" width="12.85546875" customWidth="1"/>
    <col min="3092" max="3100" width="9.140625" customWidth="1"/>
    <col min="3101" max="3101" width="18.42578125" customWidth="1"/>
    <col min="3106" max="3106" width="19.85546875" customWidth="1"/>
    <col min="3342" max="3342" width="49.28515625" customWidth="1"/>
    <col min="3343" max="3343" width="13.140625" customWidth="1"/>
    <col min="3345" max="3346" width="9.140625" customWidth="1"/>
    <col min="3347" max="3347" width="12.85546875" customWidth="1"/>
    <col min="3348" max="3356" width="9.140625" customWidth="1"/>
    <col min="3357" max="3357" width="18.42578125" customWidth="1"/>
    <col min="3362" max="3362" width="19.85546875" customWidth="1"/>
    <col min="3598" max="3598" width="49.28515625" customWidth="1"/>
    <col min="3599" max="3599" width="13.140625" customWidth="1"/>
    <col min="3601" max="3602" width="9.140625" customWidth="1"/>
    <col min="3603" max="3603" width="12.85546875" customWidth="1"/>
    <col min="3604" max="3612" width="9.140625" customWidth="1"/>
    <col min="3613" max="3613" width="18.42578125" customWidth="1"/>
    <col min="3618" max="3618" width="19.85546875" customWidth="1"/>
    <col min="3854" max="3854" width="49.28515625" customWidth="1"/>
    <col min="3855" max="3855" width="13.140625" customWidth="1"/>
    <col min="3857" max="3858" width="9.140625" customWidth="1"/>
    <col min="3859" max="3859" width="12.85546875" customWidth="1"/>
    <col min="3860" max="3868" width="9.140625" customWidth="1"/>
    <col min="3869" max="3869" width="18.42578125" customWidth="1"/>
    <col min="3874" max="3874" width="19.85546875" customWidth="1"/>
    <col min="4110" max="4110" width="49.28515625" customWidth="1"/>
    <col min="4111" max="4111" width="13.140625" customWidth="1"/>
    <col min="4113" max="4114" width="9.140625" customWidth="1"/>
    <col min="4115" max="4115" width="12.85546875" customWidth="1"/>
    <col min="4116" max="4124" width="9.140625" customWidth="1"/>
    <col min="4125" max="4125" width="18.42578125" customWidth="1"/>
    <col min="4130" max="4130" width="19.85546875" customWidth="1"/>
    <col min="4366" max="4366" width="49.28515625" customWidth="1"/>
    <col min="4367" max="4367" width="13.140625" customWidth="1"/>
    <col min="4369" max="4370" width="9.140625" customWidth="1"/>
    <col min="4371" max="4371" width="12.85546875" customWidth="1"/>
    <col min="4372" max="4380" width="9.140625" customWidth="1"/>
    <col min="4381" max="4381" width="18.42578125" customWidth="1"/>
    <col min="4386" max="4386" width="19.85546875" customWidth="1"/>
    <col min="4622" max="4622" width="49.28515625" customWidth="1"/>
    <col min="4623" max="4623" width="13.140625" customWidth="1"/>
    <col min="4625" max="4626" width="9.140625" customWidth="1"/>
    <col min="4627" max="4627" width="12.85546875" customWidth="1"/>
    <col min="4628" max="4636" width="9.140625" customWidth="1"/>
    <col min="4637" max="4637" width="18.42578125" customWidth="1"/>
    <col min="4642" max="4642" width="19.85546875" customWidth="1"/>
    <col min="4878" max="4878" width="49.28515625" customWidth="1"/>
    <col min="4879" max="4879" width="13.140625" customWidth="1"/>
    <col min="4881" max="4882" width="9.140625" customWidth="1"/>
    <col min="4883" max="4883" width="12.85546875" customWidth="1"/>
    <col min="4884" max="4892" width="9.140625" customWidth="1"/>
    <col min="4893" max="4893" width="18.42578125" customWidth="1"/>
    <col min="4898" max="4898" width="19.85546875" customWidth="1"/>
    <col min="5134" max="5134" width="49.28515625" customWidth="1"/>
    <col min="5135" max="5135" width="13.140625" customWidth="1"/>
    <col min="5137" max="5138" width="9.140625" customWidth="1"/>
    <col min="5139" max="5139" width="12.85546875" customWidth="1"/>
    <col min="5140" max="5148" width="9.140625" customWidth="1"/>
    <col min="5149" max="5149" width="18.42578125" customWidth="1"/>
    <col min="5154" max="5154" width="19.85546875" customWidth="1"/>
    <col min="5390" max="5390" width="49.28515625" customWidth="1"/>
    <col min="5391" max="5391" width="13.140625" customWidth="1"/>
    <col min="5393" max="5394" width="9.140625" customWidth="1"/>
    <col min="5395" max="5395" width="12.85546875" customWidth="1"/>
    <col min="5396" max="5404" width="9.140625" customWidth="1"/>
    <col min="5405" max="5405" width="18.42578125" customWidth="1"/>
    <col min="5410" max="5410" width="19.85546875" customWidth="1"/>
    <col min="5646" max="5646" width="49.28515625" customWidth="1"/>
    <col min="5647" max="5647" width="13.140625" customWidth="1"/>
    <col min="5649" max="5650" width="9.140625" customWidth="1"/>
    <col min="5651" max="5651" width="12.85546875" customWidth="1"/>
    <col min="5652" max="5660" width="9.140625" customWidth="1"/>
    <col min="5661" max="5661" width="18.42578125" customWidth="1"/>
    <col min="5666" max="5666" width="19.85546875" customWidth="1"/>
    <col min="5902" max="5902" width="49.28515625" customWidth="1"/>
    <col min="5903" max="5903" width="13.140625" customWidth="1"/>
    <col min="5905" max="5906" width="9.140625" customWidth="1"/>
    <col min="5907" max="5907" width="12.85546875" customWidth="1"/>
    <col min="5908" max="5916" width="9.140625" customWidth="1"/>
    <col min="5917" max="5917" width="18.42578125" customWidth="1"/>
    <col min="5922" max="5922" width="19.85546875" customWidth="1"/>
    <col min="6158" max="6158" width="49.28515625" customWidth="1"/>
    <col min="6159" max="6159" width="13.140625" customWidth="1"/>
    <col min="6161" max="6162" width="9.140625" customWidth="1"/>
    <col min="6163" max="6163" width="12.85546875" customWidth="1"/>
    <col min="6164" max="6172" width="9.140625" customWidth="1"/>
    <col min="6173" max="6173" width="18.42578125" customWidth="1"/>
    <col min="6178" max="6178" width="19.85546875" customWidth="1"/>
    <col min="6414" max="6414" width="49.28515625" customWidth="1"/>
    <col min="6415" max="6415" width="13.140625" customWidth="1"/>
    <col min="6417" max="6418" width="9.140625" customWidth="1"/>
    <col min="6419" max="6419" width="12.85546875" customWidth="1"/>
    <col min="6420" max="6428" width="9.140625" customWidth="1"/>
    <col min="6429" max="6429" width="18.42578125" customWidth="1"/>
    <col min="6434" max="6434" width="19.85546875" customWidth="1"/>
    <col min="6670" max="6670" width="49.28515625" customWidth="1"/>
    <col min="6671" max="6671" width="13.140625" customWidth="1"/>
    <col min="6673" max="6674" width="9.140625" customWidth="1"/>
    <col min="6675" max="6675" width="12.85546875" customWidth="1"/>
    <col min="6676" max="6684" width="9.140625" customWidth="1"/>
    <col min="6685" max="6685" width="18.42578125" customWidth="1"/>
    <col min="6690" max="6690" width="19.85546875" customWidth="1"/>
    <col min="6926" max="6926" width="49.28515625" customWidth="1"/>
    <col min="6927" max="6927" width="13.140625" customWidth="1"/>
    <col min="6929" max="6930" width="9.140625" customWidth="1"/>
    <col min="6931" max="6931" width="12.85546875" customWidth="1"/>
    <col min="6932" max="6940" width="9.140625" customWidth="1"/>
    <col min="6941" max="6941" width="18.42578125" customWidth="1"/>
    <col min="6946" max="6946" width="19.85546875" customWidth="1"/>
    <col min="7182" max="7182" width="49.28515625" customWidth="1"/>
    <col min="7183" max="7183" width="13.140625" customWidth="1"/>
    <col min="7185" max="7186" width="9.140625" customWidth="1"/>
    <col min="7187" max="7187" width="12.85546875" customWidth="1"/>
    <col min="7188" max="7196" width="9.140625" customWidth="1"/>
    <col min="7197" max="7197" width="18.42578125" customWidth="1"/>
    <col min="7202" max="7202" width="19.85546875" customWidth="1"/>
    <col min="7438" max="7438" width="49.28515625" customWidth="1"/>
    <col min="7439" max="7439" width="13.140625" customWidth="1"/>
    <col min="7441" max="7442" width="9.140625" customWidth="1"/>
    <col min="7443" max="7443" width="12.85546875" customWidth="1"/>
    <col min="7444" max="7452" width="9.140625" customWidth="1"/>
    <col min="7453" max="7453" width="18.42578125" customWidth="1"/>
    <col min="7458" max="7458" width="19.85546875" customWidth="1"/>
    <col min="7694" max="7694" width="49.28515625" customWidth="1"/>
    <col min="7695" max="7695" width="13.140625" customWidth="1"/>
    <col min="7697" max="7698" width="9.140625" customWidth="1"/>
    <col min="7699" max="7699" width="12.85546875" customWidth="1"/>
    <col min="7700" max="7708" width="9.140625" customWidth="1"/>
    <col min="7709" max="7709" width="18.42578125" customWidth="1"/>
    <col min="7714" max="7714" width="19.85546875" customWidth="1"/>
    <col min="7950" max="7950" width="49.28515625" customWidth="1"/>
    <col min="7951" max="7951" width="13.140625" customWidth="1"/>
    <col min="7953" max="7954" width="9.140625" customWidth="1"/>
    <col min="7955" max="7955" width="12.85546875" customWidth="1"/>
    <col min="7956" max="7964" width="9.140625" customWidth="1"/>
    <col min="7965" max="7965" width="18.42578125" customWidth="1"/>
    <col min="7970" max="7970" width="19.85546875" customWidth="1"/>
    <col min="8206" max="8206" width="49.28515625" customWidth="1"/>
    <col min="8207" max="8207" width="13.140625" customWidth="1"/>
    <col min="8209" max="8210" width="9.140625" customWidth="1"/>
    <col min="8211" max="8211" width="12.85546875" customWidth="1"/>
    <col min="8212" max="8220" width="9.140625" customWidth="1"/>
    <col min="8221" max="8221" width="18.42578125" customWidth="1"/>
    <col min="8226" max="8226" width="19.85546875" customWidth="1"/>
    <col min="8462" max="8462" width="49.28515625" customWidth="1"/>
    <col min="8463" max="8463" width="13.140625" customWidth="1"/>
    <col min="8465" max="8466" width="9.140625" customWidth="1"/>
    <col min="8467" max="8467" width="12.85546875" customWidth="1"/>
    <col min="8468" max="8476" width="9.140625" customWidth="1"/>
    <col min="8477" max="8477" width="18.42578125" customWidth="1"/>
    <col min="8482" max="8482" width="19.85546875" customWidth="1"/>
    <col min="8718" max="8718" width="49.28515625" customWidth="1"/>
    <col min="8719" max="8719" width="13.140625" customWidth="1"/>
    <col min="8721" max="8722" width="9.140625" customWidth="1"/>
    <col min="8723" max="8723" width="12.85546875" customWidth="1"/>
    <col min="8724" max="8732" width="9.140625" customWidth="1"/>
    <col min="8733" max="8733" width="18.42578125" customWidth="1"/>
    <col min="8738" max="8738" width="19.85546875" customWidth="1"/>
    <col min="8974" max="8974" width="49.28515625" customWidth="1"/>
    <col min="8975" max="8975" width="13.140625" customWidth="1"/>
    <col min="8977" max="8978" width="9.140625" customWidth="1"/>
    <col min="8979" max="8979" width="12.85546875" customWidth="1"/>
    <col min="8980" max="8988" width="9.140625" customWidth="1"/>
    <col min="8989" max="8989" width="18.42578125" customWidth="1"/>
    <col min="8994" max="8994" width="19.85546875" customWidth="1"/>
    <col min="9230" max="9230" width="49.28515625" customWidth="1"/>
    <col min="9231" max="9231" width="13.140625" customWidth="1"/>
    <col min="9233" max="9234" width="9.140625" customWidth="1"/>
    <col min="9235" max="9235" width="12.85546875" customWidth="1"/>
    <col min="9236" max="9244" width="9.140625" customWidth="1"/>
    <col min="9245" max="9245" width="18.42578125" customWidth="1"/>
    <col min="9250" max="9250" width="19.85546875" customWidth="1"/>
    <col min="9486" max="9486" width="49.28515625" customWidth="1"/>
    <col min="9487" max="9487" width="13.140625" customWidth="1"/>
    <col min="9489" max="9490" width="9.140625" customWidth="1"/>
    <col min="9491" max="9491" width="12.85546875" customWidth="1"/>
    <col min="9492" max="9500" width="9.140625" customWidth="1"/>
    <col min="9501" max="9501" width="18.42578125" customWidth="1"/>
    <col min="9506" max="9506" width="19.85546875" customWidth="1"/>
    <col min="9742" max="9742" width="49.28515625" customWidth="1"/>
    <col min="9743" max="9743" width="13.140625" customWidth="1"/>
    <col min="9745" max="9746" width="9.140625" customWidth="1"/>
    <col min="9747" max="9747" width="12.85546875" customWidth="1"/>
    <col min="9748" max="9756" width="9.140625" customWidth="1"/>
    <col min="9757" max="9757" width="18.42578125" customWidth="1"/>
    <col min="9762" max="9762" width="19.85546875" customWidth="1"/>
    <col min="9998" max="9998" width="49.28515625" customWidth="1"/>
    <col min="9999" max="9999" width="13.140625" customWidth="1"/>
    <col min="10001" max="10002" width="9.140625" customWidth="1"/>
    <col min="10003" max="10003" width="12.85546875" customWidth="1"/>
    <col min="10004" max="10012" width="9.140625" customWidth="1"/>
    <col min="10013" max="10013" width="18.42578125" customWidth="1"/>
    <col min="10018" max="10018" width="19.85546875" customWidth="1"/>
    <col min="10254" max="10254" width="49.28515625" customWidth="1"/>
    <col min="10255" max="10255" width="13.140625" customWidth="1"/>
    <col min="10257" max="10258" width="9.140625" customWidth="1"/>
    <col min="10259" max="10259" width="12.85546875" customWidth="1"/>
    <col min="10260" max="10268" width="9.140625" customWidth="1"/>
    <col min="10269" max="10269" width="18.42578125" customWidth="1"/>
    <col min="10274" max="10274" width="19.85546875" customWidth="1"/>
    <col min="10510" max="10510" width="49.28515625" customWidth="1"/>
    <col min="10511" max="10511" width="13.140625" customWidth="1"/>
    <col min="10513" max="10514" width="9.140625" customWidth="1"/>
    <col min="10515" max="10515" width="12.85546875" customWidth="1"/>
    <col min="10516" max="10524" width="9.140625" customWidth="1"/>
    <col min="10525" max="10525" width="18.42578125" customWidth="1"/>
    <col min="10530" max="10530" width="19.85546875" customWidth="1"/>
    <col min="10766" max="10766" width="49.28515625" customWidth="1"/>
    <col min="10767" max="10767" width="13.140625" customWidth="1"/>
    <col min="10769" max="10770" width="9.140625" customWidth="1"/>
    <col min="10771" max="10771" width="12.85546875" customWidth="1"/>
    <col min="10772" max="10780" width="9.140625" customWidth="1"/>
    <col min="10781" max="10781" width="18.42578125" customWidth="1"/>
    <col min="10786" max="10786" width="19.85546875" customWidth="1"/>
    <col min="11022" max="11022" width="49.28515625" customWidth="1"/>
    <col min="11023" max="11023" width="13.140625" customWidth="1"/>
    <col min="11025" max="11026" width="9.140625" customWidth="1"/>
    <col min="11027" max="11027" width="12.85546875" customWidth="1"/>
    <col min="11028" max="11036" width="9.140625" customWidth="1"/>
    <col min="11037" max="11037" width="18.42578125" customWidth="1"/>
    <col min="11042" max="11042" width="19.85546875" customWidth="1"/>
    <col min="11278" max="11278" width="49.28515625" customWidth="1"/>
    <col min="11279" max="11279" width="13.140625" customWidth="1"/>
    <col min="11281" max="11282" width="9.140625" customWidth="1"/>
    <col min="11283" max="11283" width="12.85546875" customWidth="1"/>
    <col min="11284" max="11292" width="9.140625" customWidth="1"/>
    <col min="11293" max="11293" width="18.42578125" customWidth="1"/>
    <col min="11298" max="11298" width="19.85546875" customWidth="1"/>
    <col min="11534" max="11534" width="49.28515625" customWidth="1"/>
    <col min="11535" max="11535" width="13.140625" customWidth="1"/>
    <col min="11537" max="11538" width="9.140625" customWidth="1"/>
    <col min="11539" max="11539" width="12.85546875" customWidth="1"/>
    <col min="11540" max="11548" width="9.140625" customWidth="1"/>
    <col min="11549" max="11549" width="18.42578125" customWidth="1"/>
    <col min="11554" max="11554" width="19.85546875" customWidth="1"/>
    <col min="11790" max="11790" width="49.28515625" customWidth="1"/>
    <col min="11791" max="11791" width="13.140625" customWidth="1"/>
    <col min="11793" max="11794" width="9.140625" customWidth="1"/>
    <col min="11795" max="11795" width="12.85546875" customWidth="1"/>
    <col min="11796" max="11804" width="9.140625" customWidth="1"/>
    <col min="11805" max="11805" width="18.42578125" customWidth="1"/>
    <col min="11810" max="11810" width="19.85546875" customWidth="1"/>
    <col min="12046" max="12046" width="49.28515625" customWidth="1"/>
    <col min="12047" max="12047" width="13.140625" customWidth="1"/>
    <col min="12049" max="12050" width="9.140625" customWidth="1"/>
    <col min="12051" max="12051" width="12.85546875" customWidth="1"/>
    <col min="12052" max="12060" width="9.140625" customWidth="1"/>
    <col min="12061" max="12061" width="18.42578125" customWidth="1"/>
    <col min="12066" max="12066" width="19.85546875" customWidth="1"/>
    <col min="12302" max="12302" width="49.28515625" customWidth="1"/>
    <col min="12303" max="12303" width="13.140625" customWidth="1"/>
    <col min="12305" max="12306" width="9.140625" customWidth="1"/>
    <col min="12307" max="12307" width="12.85546875" customWidth="1"/>
    <col min="12308" max="12316" width="9.140625" customWidth="1"/>
    <col min="12317" max="12317" width="18.42578125" customWidth="1"/>
    <col min="12322" max="12322" width="19.85546875" customWidth="1"/>
    <col min="12558" max="12558" width="49.28515625" customWidth="1"/>
    <col min="12559" max="12559" width="13.140625" customWidth="1"/>
    <col min="12561" max="12562" width="9.140625" customWidth="1"/>
    <col min="12563" max="12563" width="12.85546875" customWidth="1"/>
    <col min="12564" max="12572" width="9.140625" customWidth="1"/>
    <col min="12573" max="12573" width="18.42578125" customWidth="1"/>
    <col min="12578" max="12578" width="19.85546875" customWidth="1"/>
    <col min="12814" max="12814" width="49.28515625" customWidth="1"/>
    <col min="12815" max="12815" width="13.140625" customWidth="1"/>
    <col min="12817" max="12818" width="9.140625" customWidth="1"/>
    <col min="12819" max="12819" width="12.85546875" customWidth="1"/>
    <col min="12820" max="12828" width="9.140625" customWidth="1"/>
    <col min="12829" max="12829" width="18.42578125" customWidth="1"/>
    <col min="12834" max="12834" width="19.85546875" customWidth="1"/>
    <col min="13070" max="13070" width="49.28515625" customWidth="1"/>
    <col min="13071" max="13071" width="13.140625" customWidth="1"/>
    <col min="13073" max="13074" width="9.140625" customWidth="1"/>
    <col min="13075" max="13075" width="12.85546875" customWidth="1"/>
    <col min="13076" max="13084" width="9.140625" customWidth="1"/>
    <col min="13085" max="13085" width="18.42578125" customWidth="1"/>
    <col min="13090" max="13090" width="19.85546875" customWidth="1"/>
    <col min="13326" max="13326" width="49.28515625" customWidth="1"/>
    <col min="13327" max="13327" width="13.140625" customWidth="1"/>
    <col min="13329" max="13330" width="9.140625" customWidth="1"/>
    <col min="13331" max="13331" width="12.85546875" customWidth="1"/>
    <col min="13332" max="13340" width="9.140625" customWidth="1"/>
    <col min="13341" max="13341" width="18.42578125" customWidth="1"/>
    <col min="13346" max="13346" width="19.85546875" customWidth="1"/>
    <col min="13582" max="13582" width="49.28515625" customWidth="1"/>
    <col min="13583" max="13583" width="13.140625" customWidth="1"/>
    <col min="13585" max="13586" width="9.140625" customWidth="1"/>
    <col min="13587" max="13587" width="12.85546875" customWidth="1"/>
    <col min="13588" max="13596" width="9.140625" customWidth="1"/>
    <col min="13597" max="13597" width="18.42578125" customWidth="1"/>
    <col min="13602" max="13602" width="19.85546875" customWidth="1"/>
    <col min="13838" max="13838" width="49.28515625" customWidth="1"/>
    <col min="13839" max="13839" width="13.140625" customWidth="1"/>
    <col min="13841" max="13842" width="9.140625" customWidth="1"/>
    <col min="13843" max="13843" width="12.85546875" customWidth="1"/>
    <col min="13844" max="13852" width="9.140625" customWidth="1"/>
    <col min="13853" max="13853" width="18.42578125" customWidth="1"/>
    <col min="13858" max="13858" width="19.85546875" customWidth="1"/>
    <col min="14094" max="14094" width="49.28515625" customWidth="1"/>
    <col min="14095" max="14095" width="13.140625" customWidth="1"/>
    <col min="14097" max="14098" width="9.140625" customWidth="1"/>
    <col min="14099" max="14099" width="12.85546875" customWidth="1"/>
    <col min="14100" max="14108" width="9.140625" customWidth="1"/>
    <col min="14109" max="14109" width="18.42578125" customWidth="1"/>
    <col min="14114" max="14114" width="19.85546875" customWidth="1"/>
    <col min="14350" max="14350" width="49.28515625" customWidth="1"/>
    <col min="14351" max="14351" width="13.140625" customWidth="1"/>
    <col min="14353" max="14354" width="9.140625" customWidth="1"/>
    <col min="14355" max="14355" width="12.85546875" customWidth="1"/>
    <col min="14356" max="14364" width="9.140625" customWidth="1"/>
    <col min="14365" max="14365" width="18.42578125" customWidth="1"/>
    <col min="14370" max="14370" width="19.85546875" customWidth="1"/>
    <col min="14606" max="14606" width="49.28515625" customWidth="1"/>
    <col min="14607" max="14607" width="13.140625" customWidth="1"/>
    <col min="14609" max="14610" width="9.140625" customWidth="1"/>
    <col min="14611" max="14611" width="12.85546875" customWidth="1"/>
    <col min="14612" max="14620" width="9.140625" customWidth="1"/>
    <col min="14621" max="14621" width="18.42578125" customWidth="1"/>
    <col min="14626" max="14626" width="19.85546875" customWidth="1"/>
    <col min="14862" max="14862" width="49.28515625" customWidth="1"/>
    <col min="14863" max="14863" width="13.140625" customWidth="1"/>
    <col min="14865" max="14866" width="9.140625" customWidth="1"/>
    <col min="14867" max="14867" width="12.85546875" customWidth="1"/>
    <col min="14868" max="14876" width="9.140625" customWidth="1"/>
    <col min="14877" max="14877" width="18.42578125" customWidth="1"/>
    <col min="14882" max="14882" width="19.85546875" customWidth="1"/>
    <col min="15118" max="15118" width="49.28515625" customWidth="1"/>
    <col min="15119" max="15119" width="13.140625" customWidth="1"/>
    <col min="15121" max="15122" width="9.140625" customWidth="1"/>
    <col min="15123" max="15123" width="12.85546875" customWidth="1"/>
    <col min="15124" max="15132" width="9.140625" customWidth="1"/>
    <col min="15133" max="15133" width="18.42578125" customWidth="1"/>
    <col min="15138" max="15138" width="19.85546875" customWidth="1"/>
    <col min="15374" max="15374" width="49.28515625" customWidth="1"/>
    <col min="15375" max="15375" width="13.140625" customWidth="1"/>
    <col min="15377" max="15378" width="9.140625" customWidth="1"/>
    <col min="15379" max="15379" width="12.85546875" customWidth="1"/>
    <col min="15380" max="15388" width="9.140625" customWidth="1"/>
    <col min="15389" max="15389" width="18.42578125" customWidth="1"/>
    <col min="15394" max="15394" width="19.85546875" customWidth="1"/>
    <col min="15630" max="15630" width="49.28515625" customWidth="1"/>
    <col min="15631" max="15631" width="13.140625" customWidth="1"/>
    <col min="15633" max="15634" width="9.140625" customWidth="1"/>
    <col min="15635" max="15635" width="12.85546875" customWidth="1"/>
    <col min="15636" max="15644" width="9.140625" customWidth="1"/>
    <col min="15645" max="15645" width="18.42578125" customWidth="1"/>
    <col min="15650" max="15650" width="19.85546875" customWidth="1"/>
    <col min="15886" max="15886" width="49.28515625" customWidth="1"/>
    <col min="15887" max="15887" width="13.140625" customWidth="1"/>
    <col min="15889" max="15890" width="9.140625" customWidth="1"/>
    <col min="15891" max="15891" width="12.85546875" customWidth="1"/>
    <col min="15892" max="15900" width="9.140625" customWidth="1"/>
    <col min="15901" max="15901" width="18.42578125" customWidth="1"/>
    <col min="15906" max="15906" width="19.85546875" customWidth="1"/>
    <col min="16142" max="16142" width="49.28515625" customWidth="1"/>
    <col min="16143" max="16143" width="13.140625" customWidth="1"/>
    <col min="16145" max="16146" width="9.140625" customWidth="1"/>
    <col min="16147" max="16147" width="12.85546875" customWidth="1"/>
    <col min="16148" max="16156" width="9.140625" customWidth="1"/>
    <col min="16157" max="16157" width="18.42578125" customWidth="1"/>
    <col min="16162" max="16162" width="19.85546875" customWidth="1"/>
  </cols>
  <sheetData>
    <row r="1" spans="1:31">
      <c r="A1" t="s">
        <v>189</v>
      </c>
      <c r="B1" t="s">
        <v>188</v>
      </c>
      <c r="C1" t="s">
        <v>190</v>
      </c>
      <c r="D1" t="s">
        <v>191</v>
      </c>
      <c r="E1" t="s">
        <v>192</v>
      </c>
      <c r="F1" t="s">
        <v>193</v>
      </c>
      <c r="G1" t="s">
        <v>194</v>
      </c>
      <c r="H1" t="s">
        <v>195</v>
      </c>
      <c r="I1" t="s">
        <v>196</v>
      </c>
      <c r="J1" t="s">
        <v>197</v>
      </c>
      <c r="K1" t="s">
        <v>198</v>
      </c>
      <c r="L1" t="s">
        <v>199</v>
      </c>
      <c r="M1" s="67" t="s">
        <v>204</v>
      </c>
      <c r="N1" s="67" t="s">
        <v>205</v>
      </c>
      <c r="O1" s="67" t="s">
        <v>206</v>
      </c>
      <c r="P1" s="67" t="s">
        <v>207</v>
      </c>
      <c r="Q1" s="68" t="s">
        <v>208</v>
      </c>
      <c r="R1" s="68" t="s">
        <v>209</v>
      </c>
      <c r="S1" s="68" t="s">
        <v>210</v>
      </c>
      <c r="T1" s="68" t="s">
        <v>211</v>
      </c>
      <c r="U1" s="68" t="s">
        <v>212</v>
      </c>
      <c r="V1" s="68" t="s">
        <v>213</v>
      </c>
      <c r="W1" s="68" t="s">
        <v>214</v>
      </c>
      <c r="X1" s="68" t="s">
        <v>215</v>
      </c>
      <c r="Y1" s="68" t="s">
        <v>216</v>
      </c>
      <c r="Z1" s="68" t="s">
        <v>217</v>
      </c>
      <c r="AA1" s="68" t="s">
        <v>218</v>
      </c>
      <c r="AB1" s="68" t="s">
        <v>219</v>
      </c>
      <c r="AC1" s="69" t="s">
        <v>179</v>
      </c>
    </row>
    <row r="2" spans="1:31" s="7" customFormat="1" ht="12" customHeight="1">
      <c r="A2" t="str">
        <f>$M2&amp;"."&amp;Q1</f>
        <v>152.1</v>
      </c>
      <c r="B2" t="str">
        <f t="shared" ref="B2:L2" si="0">$M2&amp;"."&amp;R1</f>
        <v>152.2</v>
      </c>
      <c r="C2" t="str">
        <f t="shared" si="0"/>
        <v>152.3</v>
      </c>
      <c r="D2" t="str">
        <f t="shared" si="0"/>
        <v>152.4</v>
      </c>
      <c r="E2" t="str">
        <f t="shared" si="0"/>
        <v>152.5</v>
      </c>
      <c r="F2" t="str">
        <f t="shared" si="0"/>
        <v>152.6</v>
      </c>
      <c r="G2" t="str">
        <f t="shared" si="0"/>
        <v>152.7</v>
      </c>
      <c r="H2" t="str">
        <f t="shared" si="0"/>
        <v>152.8</v>
      </c>
      <c r="I2" t="str">
        <f t="shared" si="0"/>
        <v>152.9</v>
      </c>
      <c r="J2" t="str">
        <f t="shared" si="0"/>
        <v>152.10</v>
      </c>
      <c r="K2" t="str">
        <f t="shared" si="0"/>
        <v>152.11</v>
      </c>
      <c r="L2" t="str">
        <f t="shared" si="0"/>
        <v>152.12</v>
      </c>
      <c r="M2" s="7">
        <v>152</v>
      </c>
      <c r="N2" s="7" t="s">
        <v>53</v>
      </c>
      <c r="O2" s="7" t="s">
        <v>54</v>
      </c>
      <c r="P2" s="7" t="s">
        <v>220</v>
      </c>
      <c r="Q2" s="70">
        <v>4170</v>
      </c>
      <c r="R2" s="70">
        <v>4300</v>
      </c>
      <c r="S2" s="70">
        <v>6200</v>
      </c>
      <c r="T2" s="70">
        <v>6550</v>
      </c>
      <c r="U2" s="70">
        <v>0</v>
      </c>
      <c r="V2" s="70">
        <v>0</v>
      </c>
      <c r="W2" s="70">
        <v>0</v>
      </c>
      <c r="X2" s="70">
        <v>0</v>
      </c>
      <c r="Y2" s="70">
        <v>0</v>
      </c>
      <c r="Z2" s="70">
        <v>0</v>
      </c>
      <c r="AA2" s="70">
        <v>0</v>
      </c>
      <c r="AB2" s="70">
        <v>0</v>
      </c>
      <c r="AC2" s="70">
        <v>21220</v>
      </c>
      <c r="AD2" s="70"/>
      <c r="AE2" s="108"/>
    </row>
    <row r="3" spans="1:31" s="7" customFormat="1" ht="12" customHeight="1">
      <c r="A3" t="str">
        <f>$M3&amp;"."&amp;$Q$1</f>
        <v>672.1</v>
      </c>
      <c r="B3" t="str">
        <f>$M3&amp;"."&amp;$R$1</f>
        <v>672.2</v>
      </c>
      <c r="C3" t="str">
        <f>$M3&amp;"."&amp;$S$1</f>
        <v>672.3</v>
      </c>
      <c r="D3" t="str">
        <f>$M3&amp;"."&amp;$T$1</f>
        <v>672.4</v>
      </c>
      <c r="E3" t="str">
        <f>$M3&amp;"."&amp;$U$1</f>
        <v>672.5</v>
      </c>
      <c r="F3" t="str">
        <f>$M3&amp;"."&amp;$V$1</f>
        <v>672.6</v>
      </c>
      <c r="G3" t="str">
        <f>$M3&amp;"."&amp;$W$1</f>
        <v>672.7</v>
      </c>
      <c r="H3" t="str">
        <f>$M3&amp;"."&amp;$X$1</f>
        <v>672.8</v>
      </c>
      <c r="I3" t="str">
        <f>$M3&amp;"."&amp;$Y$1</f>
        <v>672.9</v>
      </c>
      <c r="J3" t="str">
        <f>$M3&amp;"."&amp;$Z$1</f>
        <v>672.10</v>
      </c>
      <c r="K3" t="str">
        <f>$M3&amp;"."&amp;$AA$1</f>
        <v>672.11</v>
      </c>
      <c r="L3" t="str">
        <f>$M3&amp;"."&amp;$AB$1</f>
        <v>672.12</v>
      </c>
      <c r="M3" s="7">
        <v>672</v>
      </c>
      <c r="N3" s="7" t="s">
        <v>64</v>
      </c>
      <c r="O3" s="7" t="s">
        <v>65</v>
      </c>
      <c r="P3" s="7" t="s">
        <v>220</v>
      </c>
      <c r="Q3" s="70">
        <v>4250</v>
      </c>
      <c r="R3" s="70">
        <v>4920</v>
      </c>
      <c r="S3" s="70">
        <v>6210</v>
      </c>
      <c r="T3" s="70">
        <v>6420</v>
      </c>
      <c r="U3" s="70">
        <v>0</v>
      </c>
      <c r="V3" s="70">
        <v>0</v>
      </c>
      <c r="W3" s="70">
        <v>0</v>
      </c>
      <c r="X3" s="70">
        <v>0</v>
      </c>
      <c r="Y3" s="70">
        <v>0</v>
      </c>
      <c r="Z3" s="70">
        <v>0</v>
      </c>
      <c r="AA3" s="70">
        <v>0</v>
      </c>
      <c r="AB3" s="70">
        <v>0</v>
      </c>
      <c r="AC3" s="70">
        <v>21800</v>
      </c>
      <c r="AE3" s="108" t="s">
        <v>221</v>
      </c>
    </row>
    <row r="4" spans="1:31" s="7" customFormat="1" ht="12" customHeight="1">
      <c r="A4" t="str">
        <f t="shared" ref="A4:A67" si="1">$M4&amp;"."&amp;$Q$1</f>
        <v>695.1</v>
      </c>
      <c r="B4" t="str">
        <f t="shared" ref="B4:B67" si="2">$M4&amp;"."&amp;$R$1</f>
        <v>695.2</v>
      </c>
      <c r="C4" t="str">
        <f t="shared" ref="C4:C67" si="3">$M4&amp;"."&amp;$S$1</f>
        <v>695.3</v>
      </c>
      <c r="D4" t="str">
        <f t="shared" ref="D4:D67" si="4">$M4&amp;"."&amp;$T$1</f>
        <v>695.4</v>
      </c>
      <c r="E4" t="str">
        <f t="shared" ref="E4:E67" si="5">$M4&amp;"."&amp;$U$1</f>
        <v>695.5</v>
      </c>
      <c r="F4" t="str">
        <f t="shared" ref="F4:F67" si="6">$M4&amp;"."&amp;$V$1</f>
        <v>695.6</v>
      </c>
      <c r="G4" t="str">
        <f t="shared" ref="G4:G67" si="7">$M4&amp;"."&amp;$W$1</f>
        <v>695.7</v>
      </c>
      <c r="H4" t="str">
        <f t="shared" ref="H4:H67" si="8">$M4&amp;"."&amp;$X$1</f>
        <v>695.8</v>
      </c>
      <c r="I4" t="str">
        <f t="shared" ref="I4:I67" si="9">$M4&amp;"."&amp;$Y$1</f>
        <v>695.9</v>
      </c>
      <c r="J4" t="str">
        <f t="shared" ref="J4:J67" si="10">$M4&amp;"."&amp;$Z$1</f>
        <v>695.10</v>
      </c>
      <c r="K4" t="str">
        <f t="shared" ref="K4:K67" si="11">$M4&amp;"."&amp;$AA$1</f>
        <v>695.11</v>
      </c>
      <c r="L4" t="str">
        <f t="shared" ref="L4:L67" si="12">$M4&amp;"."&amp;$AB$1</f>
        <v>695.12</v>
      </c>
      <c r="M4" s="7">
        <v>695</v>
      </c>
      <c r="N4" s="7" t="s">
        <v>159</v>
      </c>
      <c r="O4" s="7" t="s">
        <v>160</v>
      </c>
      <c r="P4" s="7" t="s">
        <v>220</v>
      </c>
      <c r="Q4" s="70">
        <v>2100</v>
      </c>
      <c r="R4" s="70">
        <v>3000</v>
      </c>
      <c r="S4" s="70">
        <v>4700</v>
      </c>
      <c r="T4" s="70">
        <v>4300</v>
      </c>
      <c r="U4" s="70">
        <v>5000</v>
      </c>
      <c r="V4" s="70">
        <v>0</v>
      </c>
      <c r="W4" s="70">
        <v>0</v>
      </c>
      <c r="X4" s="70">
        <v>0</v>
      </c>
      <c r="Y4" s="70">
        <v>0</v>
      </c>
      <c r="Z4" s="70">
        <v>0</v>
      </c>
      <c r="AA4" s="70">
        <v>0</v>
      </c>
      <c r="AB4" s="70">
        <v>0</v>
      </c>
      <c r="AC4" s="70">
        <v>19100</v>
      </c>
      <c r="AE4" s="108" t="s">
        <v>222</v>
      </c>
    </row>
    <row r="5" spans="1:31" s="7" customFormat="1" ht="12" customHeight="1">
      <c r="A5" t="str">
        <f t="shared" si="1"/>
        <v>817.1</v>
      </c>
      <c r="B5" t="str">
        <f t="shared" si="2"/>
        <v>817.2</v>
      </c>
      <c r="C5" t="str">
        <f t="shared" si="3"/>
        <v>817.3</v>
      </c>
      <c r="D5" t="str">
        <f t="shared" si="4"/>
        <v>817.4</v>
      </c>
      <c r="E5" t="str">
        <f t="shared" si="5"/>
        <v>817.5</v>
      </c>
      <c r="F5" t="str">
        <f t="shared" si="6"/>
        <v>817.6</v>
      </c>
      <c r="G5" t="str">
        <f t="shared" si="7"/>
        <v>817.7</v>
      </c>
      <c r="H5" t="str">
        <f t="shared" si="8"/>
        <v>817.8</v>
      </c>
      <c r="I5" t="str">
        <f t="shared" si="9"/>
        <v>817.9</v>
      </c>
      <c r="J5" t="str">
        <f t="shared" si="10"/>
        <v>817.10</v>
      </c>
      <c r="K5" t="str">
        <f t="shared" si="11"/>
        <v>817.11</v>
      </c>
      <c r="L5" t="str">
        <f t="shared" si="12"/>
        <v>817.12</v>
      </c>
      <c r="M5" s="7">
        <v>817</v>
      </c>
      <c r="N5" s="7" t="s">
        <v>138</v>
      </c>
      <c r="O5" s="7" t="s">
        <v>139</v>
      </c>
      <c r="P5" s="7" t="s">
        <v>220</v>
      </c>
      <c r="Q5" s="70">
        <v>10200</v>
      </c>
      <c r="R5" s="70">
        <v>11040</v>
      </c>
      <c r="S5" s="70">
        <v>8570</v>
      </c>
      <c r="T5" s="70">
        <v>12880</v>
      </c>
      <c r="U5" s="70">
        <v>0</v>
      </c>
      <c r="V5" s="70">
        <v>0</v>
      </c>
      <c r="W5" s="70">
        <v>0</v>
      </c>
      <c r="X5" s="70">
        <v>0</v>
      </c>
      <c r="Y5" s="70">
        <v>0</v>
      </c>
      <c r="Z5" s="70">
        <v>0</v>
      </c>
      <c r="AA5" s="70">
        <v>0</v>
      </c>
      <c r="AB5" s="70">
        <v>0</v>
      </c>
      <c r="AC5" s="70">
        <v>42690</v>
      </c>
      <c r="AE5" s="108" t="s">
        <v>256</v>
      </c>
    </row>
    <row r="6" spans="1:31" s="7" customFormat="1" ht="12" customHeight="1">
      <c r="A6" t="str">
        <f t="shared" si="1"/>
        <v>831.1</v>
      </c>
      <c r="B6" t="str">
        <f t="shared" si="2"/>
        <v>831.2</v>
      </c>
      <c r="C6" t="str">
        <f t="shared" si="3"/>
        <v>831.3</v>
      </c>
      <c r="D6" t="str">
        <f t="shared" si="4"/>
        <v>831.4</v>
      </c>
      <c r="E6" t="str">
        <f t="shared" si="5"/>
        <v>831.5</v>
      </c>
      <c r="F6" t="str">
        <f t="shared" si="6"/>
        <v>831.6</v>
      </c>
      <c r="G6" t="str">
        <f t="shared" si="7"/>
        <v>831.7</v>
      </c>
      <c r="H6" t="str">
        <f t="shared" si="8"/>
        <v>831.8</v>
      </c>
      <c r="I6" t="str">
        <f t="shared" si="9"/>
        <v>831.9</v>
      </c>
      <c r="J6" t="str">
        <f t="shared" si="10"/>
        <v>831.10</v>
      </c>
      <c r="K6" t="str">
        <f t="shared" si="11"/>
        <v>831.11</v>
      </c>
      <c r="L6" t="str">
        <f t="shared" si="12"/>
        <v>831.12</v>
      </c>
      <c r="M6" s="7">
        <v>831</v>
      </c>
      <c r="N6" s="7" t="s">
        <v>159</v>
      </c>
      <c r="O6" s="7" t="s">
        <v>161</v>
      </c>
      <c r="P6" s="7" t="s">
        <v>220</v>
      </c>
      <c r="Q6" s="70">
        <v>3480</v>
      </c>
      <c r="R6" s="70">
        <v>5080</v>
      </c>
      <c r="S6" s="70">
        <v>5130</v>
      </c>
      <c r="T6" s="70">
        <v>5000</v>
      </c>
      <c r="U6" s="70">
        <v>0</v>
      </c>
      <c r="V6" s="70">
        <v>0</v>
      </c>
      <c r="W6" s="70">
        <v>0</v>
      </c>
      <c r="X6" s="70">
        <v>0</v>
      </c>
      <c r="Y6" s="70">
        <v>0</v>
      </c>
      <c r="Z6" s="70">
        <v>0</v>
      </c>
      <c r="AA6" s="70">
        <v>0</v>
      </c>
      <c r="AB6" s="70">
        <v>0</v>
      </c>
      <c r="AC6" s="70">
        <v>18690</v>
      </c>
      <c r="AE6" s="108" t="s">
        <v>257</v>
      </c>
    </row>
    <row r="7" spans="1:31" s="7" customFormat="1" ht="12" customHeight="1">
      <c r="A7" t="str">
        <f t="shared" si="1"/>
        <v>834.1</v>
      </c>
      <c r="B7" t="str">
        <f t="shared" si="2"/>
        <v>834.2</v>
      </c>
      <c r="C7" t="str">
        <f t="shared" si="3"/>
        <v>834.3</v>
      </c>
      <c r="D7" t="str">
        <f t="shared" si="4"/>
        <v>834.4</v>
      </c>
      <c r="E7" t="str">
        <f t="shared" si="5"/>
        <v>834.5</v>
      </c>
      <c r="F7" t="str">
        <f t="shared" si="6"/>
        <v>834.6</v>
      </c>
      <c r="G7" t="str">
        <f t="shared" si="7"/>
        <v>834.7</v>
      </c>
      <c r="H7" t="str">
        <f t="shared" si="8"/>
        <v>834.8</v>
      </c>
      <c r="I7" t="str">
        <f t="shared" si="9"/>
        <v>834.9</v>
      </c>
      <c r="J7" t="str">
        <f t="shared" si="10"/>
        <v>834.10</v>
      </c>
      <c r="K7" t="str">
        <f t="shared" si="11"/>
        <v>834.11</v>
      </c>
      <c r="L7" t="str">
        <f t="shared" si="12"/>
        <v>834.12</v>
      </c>
      <c r="M7" s="7">
        <v>834</v>
      </c>
      <c r="N7" s="7" t="s">
        <v>154</v>
      </c>
      <c r="O7" s="7" t="s">
        <v>155</v>
      </c>
      <c r="P7" s="7" t="s">
        <v>220</v>
      </c>
      <c r="Q7" s="70">
        <v>5782</v>
      </c>
      <c r="R7" s="70">
        <v>5315</v>
      </c>
      <c r="S7" s="70">
        <v>5990</v>
      </c>
      <c r="T7" s="70">
        <v>4923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0</v>
      </c>
      <c r="AB7" s="70">
        <v>0</v>
      </c>
      <c r="AC7" s="70">
        <v>22010</v>
      </c>
      <c r="AE7" s="108"/>
    </row>
    <row r="8" spans="1:31" s="7" customFormat="1" ht="12" customHeight="1">
      <c r="A8" t="str">
        <f t="shared" si="1"/>
        <v>839.1</v>
      </c>
      <c r="B8" t="str">
        <f t="shared" si="2"/>
        <v>839.2</v>
      </c>
      <c r="C8" t="str">
        <f t="shared" si="3"/>
        <v>839.3</v>
      </c>
      <c r="D8" t="str">
        <f t="shared" si="4"/>
        <v>839.4</v>
      </c>
      <c r="E8" t="str">
        <f t="shared" si="5"/>
        <v>839.5</v>
      </c>
      <c r="F8" t="str">
        <f t="shared" si="6"/>
        <v>839.6</v>
      </c>
      <c r="G8" t="str">
        <f t="shared" si="7"/>
        <v>839.7</v>
      </c>
      <c r="H8" t="str">
        <f t="shared" si="8"/>
        <v>839.8</v>
      </c>
      <c r="I8" t="str">
        <f t="shared" si="9"/>
        <v>839.9</v>
      </c>
      <c r="J8" t="str">
        <f t="shared" si="10"/>
        <v>839.10</v>
      </c>
      <c r="K8" t="str">
        <f t="shared" si="11"/>
        <v>839.11</v>
      </c>
      <c r="L8" t="str">
        <f t="shared" si="12"/>
        <v>839.12</v>
      </c>
      <c r="M8" s="7">
        <v>839</v>
      </c>
      <c r="N8" s="7" t="s">
        <v>156</v>
      </c>
      <c r="O8" s="7" t="s">
        <v>157</v>
      </c>
      <c r="P8" s="7" t="s">
        <v>220</v>
      </c>
      <c r="Q8" s="70">
        <v>5376</v>
      </c>
      <c r="R8" s="70">
        <v>3077</v>
      </c>
      <c r="S8" s="70">
        <v>4953</v>
      </c>
      <c r="T8" s="70">
        <v>5196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>
        <v>18602</v>
      </c>
      <c r="AE8" s="108" t="s">
        <v>242</v>
      </c>
    </row>
    <row r="9" spans="1:31" s="7" customFormat="1" ht="12" customHeight="1">
      <c r="A9" t="str">
        <f t="shared" si="1"/>
        <v>852.1</v>
      </c>
      <c r="B9" t="str">
        <f t="shared" si="2"/>
        <v>852.2</v>
      </c>
      <c r="C9" t="str">
        <f t="shared" si="3"/>
        <v>852.3</v>
      </c>
      <c r="D9" t="str">
        <f t="shared" si="4"/>
        <v>852.4</v>
      </c>
      <c r="E9" t="str">
        <f t="shared" si="5"/>
        <v>852.5</v>
      </c>
      <c r="F9" t="str">
        <f t="shared" si="6"/>
        <v>852.6</v>
      </c>
      <c r="G9" t="str">
        <f t="shared" si="7"/>
        <v>852.7</v>
      </c>
      <c r="H9" t="str">
        <f t="shared" si="8"/>
        <v>852.8</v>
      </c>
      <c r="I9" t="str">
        <f t="shared" si="9"/>
        <v>852.9</v>
      </c>
      <c r="J9" t="str">
        <f t="shared" si="10"/>
        <v>852.10</v>
      </c>
      <c r="K9" t="str">
        <f t="shared" si="11"/>
        <v>852.11</v>
      </c>
      <c r="L9" t="str">
        <f t="shared" si="12"/>
        <v>852.12</v>
      </c>
      <c r="M9" s="7">
        <v>852</v>
      </c>
      <c r="N9" s="7" t="s">
        <v>63</v>
      </c>
      <c r="O9" s="7" t="s">
        <v>26</v>
      </c>
      <c r="P9" s="7" t="s">
        <v>220</v>
      </c>
      <c r="Q9" s="70">
        <v>6000</v>
      </c>
      <c r="R9" s="70">
        <v>8104</v>
      </c>
      <c r="S9" s="70">
        <v>85099</v>
      </c>
      <c r="T9" s="70">
        <v>10784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109987</v>
      </c>
      <c r="AE9" s="108"/>
    </row>
    <row r="10" spans="1:31" s="7" customFormat="1" ht="12" customHeight="1">
      <c r="A10" t="str">
        <f t="shared" si="1"/>
        <v>860.1</v>
      </c>
      <c r="B10" t="str">
        <f t="shared" si="2"/>
        <v>860.2</v>
      </c>
      <c r="C10" t="str">
        <f t="shared" si="3"/>
        <v>860.3</v>
      </c>
      <c r="D10" t="str">
        <f t="shared" si="4"/>
        <v>860.4</v>
      </c>
      <c r="E10" t="str">
        <f t="shared" si="5"/>
        <v>860.5</v>
      </c>
      <c r="F10" t="str">
        <f t="shared" si="6"/>
        <v>860.6</v>
      </c>
      <c r="G10" t="str">
        <f t="shared" si="7"/>
        <v>860.7</v>
      </c>
      <c r="H10" t="str">
        <f t="shared" si="8"/>
        <v>860.8</v>
      </c>
      <c r="I10" t="str">
        <f t="shared" si="9"/>
        <v>860.9</v>
      </c>
      <c r="J10" t="str">
        <f t="shared" si="10"/>
        <v>860.10</v>
      </c>
      <c r="K10" t="str">
        <f t="shared" si="11"/>
        <v>860.11</v>
      </c>
      <c r="L10" t="str">
        <f t="shared" si="12"/>
        <v>860.12</v>
      </c>
      <c r="M10" s="7">
        <v>860</v>
      </c>
      <c r="N10" s="7" t="s">
        <v>84</v>
      </c>
      <c r="O10" s="7" t="s">
        <v>85</v>
      </c>
      <c r="P10" s="7" t="s">
        <v>220</v>
      </c>
      <c r="Q10" s="70">
        <v>4674</v>
      </c>
      <c r="R10" s="70">
        <v>5653</v>
      </c>
      <c r="S10" s="70">
        <v>7222</v>
      </c>
      <c r="T10" s="70">
        <v>8277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25826</v>
      </c>
      <c r="AE10" s="108" t="s">
        <v>223</v>
      </c>
    </row>
    <row r="11" spans="1:31" s="7" customFormat="1" ht="12" customHeight="1">
      <c r="A11" t="str">
        <f t="shared" si="1"/>
        <v>1069.1</v>
      </c>
      <c r="B11" t="str">
        <f t="shared" si="2"/>
        <v>1069.2</v>
      </c>
      <c r="C11" t="str">
        <f t="shared" si="3"/>
        <v>1069.3</v>
      </c>
      <c r="D11" t="str">
        <f t="shared" si="4"/>
        <v>1069.4</v>
      </c>
      <c r="E11" t="str">
        <f t="shared" si="5"/>
        <v>1069.5</v>
      </c>
      <c r="F11" t="str">
        <f t="shared" si="6"/>
        <v>1069.6</v>
      </c>
      <c r="G11" t="str">
        <f t="shared" si="7"/>
        <v>1069.7</v>
      </c>
      <c r="H11" t="str">
        <f t="shared" si="8"/>
        <v>1069.8</v>
      </c>
      <c r="I11" t="str">
        <f t="shared" si="9"/>
        <v>1069.9</v>
      </c>
      <c r="J11" t="str">
        <f t="shared" si="10"/>
        <v>1069.10</v>
      </c>
      <c r="K11" t="str">
        <f t="shared" si="11"/>
        <v>1069.11</v>
      </c>
      <c r="L11" t="str">
        <f t="shared" si="12"/>
        <v>1069.12</v>
      </c>
      <c r="M11" s="7">
        <v>1069</v>
      </c>
      <c r="N11" s="7" t="s">
        <v>180</v>
      </c>
      <c r="O11" s="7" t="s">
        <v>181</v>
      </c>
      <c r="P11" s="7" t="s">
        <v>220</v>
      </c>
      <c r="Q11" s="70">
        <v>3150</v>
      </c>
      <c r="R11" s="70">
        <v>2970</v>
      </c>
      <c r="S11" s="70">
        <v>3050</v>
      </c>
      <c r="T11" s="70">
        <v>4480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13650</v>
      </c>
      <c r="AE11" s="108"/>
    </row>
    <row r="12" spans="1:31" s="7" customFormat="1" ht="12" customHeight="1">
      <c r="A12" t="str">
        <f t="shared" si="1"/>
        <v>1073.1</v>
      </c>
      <c r="B12" t="str">
        <f t="shared" si="2"/>
        <v>1073.2</v>
      </c>
      <c r="C12" t="str">
        <f t="shared" si="3"/>
        <v>1073.3</v>
      </c>
      <c r="D12" t="str">
        <f t="shared" si="4"/>
        <v>1073.4</v>
      </c>
      <c r="E12" t="str">
        <f t="shared" si="5"/>
        <v>1073.5</v>
      </c>
      <c r="F12" t="str">
        <f t="shared" si="6"/>
        <v>1073.6</v>
      </c>
      <c r="G12" t="str">
        <f t="shared" si="7"/>
        <v>1073.7</v>
      </c>
      <c r="H12" t="str">
        <f t="shared" si="8"/>
        <v>1073.8</v>
      </c>
      <c r="I12" t="str">
        <f t="shared" si="9"/>
        <v>1073.9</v>
      </c>
      <c r="J12" t="str">
        <f t="shared" si="10"/>
        <v>1073.10</v>
      </c>
      <c r="K12" t="str">
        <f t="shared" si="11"/>
        <v>1073.11</v>
      </c>
      <c r="L12" t="str">
        <f t="shared" si="12"/>
        <v>1073.12</v>
      </c>
      <c r="M12" s="7">
        <v>1073</v>
      </c>
      <c r="N12" s="7" t="s">
        <v>149</v>
      </c>
      <c r="O12" s="7" t="s">
        <v>150</v>
      </c>
      <c r="P12" s="7" t="s">
        <v>220</v>
      </c>
      <c r="Q12" s="70">
        <v>3000</v>
      </c>
      <c r="R12" s="70">
        <v>3100</v>
      </c>
      <c r="S12" s="70">
        <v>3000</v>
      </c>
      <c r="T12" s="70">
        <v>3500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12600</v>
      </c>
      <c r="AE12" s="109" t="s">
        <v>224</v>
      </c>
    </row>
    <row r="13" spans="1:31" s="7" customFormat="1" ht="12" customHeight="1">
      <c r="A13" t="str">
        <f t="shared" si="1"/>
        <v>1139.1</v>
      </c>
      <c r="B13" t="str">
        <f t="shared" si="2"/>
        <v>1139.2</v>
      </c>
      <c r="C13" t="str">
        <f t="shared" si="3"/>
        <v>1139.3</v>
      </c>
      <c r="D13" t="str">
        <f t="shared" si="4"/>
        <v>1139.4</v>
      </c>
      <c r="E13" t="str">
        <f t="shared" si="5"/>
        <v>1139.5</v>
      </c>
      <c r="F13" t="str">
        <f t="shared" si="6"/>
        <v>1139.6</v>
      </c>
      <c r="G13" t="str">
        <f t="shared" si="7"/>
        <v>1139.7</v>
      </c>
      <c r="H13" t="str">
        <f t="shared" si="8"/>
        <v>1139.8</v>
      </c>
      <c r="I13" t="str">
        <f t="shared" si="9"/>
        <v>1139.9</v>
      </c>
      <c r="J13" t="str">
        <f t="shared" si="10"/>
        <v>1139.10</v>
      </c>
      <c r="K13" t="str">
        <f t="shared" si="11"/>
        <v>1139.11</v>
      </c>
      <c r="L13" t="str">
        <f t="shared" si="12"/>
        <v>1139.12</v>
      </c>
      <c r="M13" s="7">
        <v>1139</v>
      </c>
      <c r="N13" s="7" t="s">
        <v>61</v>
      </c>
      <c r="O13" s="7" t="s">
        <v>62</v>
      </c>
      <c r="P13" s="7" t="s">
        <v>220</v>
      </c>
      <c r="Q13" s="70">
        <v>15947</v>
      </c>
      <c r="R13" s="70">
        <v>22693</v>
      </c>
      <c r="S13" s="70">
        <v>24581</v>
      </c>
      <c r="T13" s="70">
        <v>25556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88777</v>
      </c>
      <c r="AE13" s="108" t="s">
        <v>253</v>
      </c>
    </row>
    <row r="14" spans="1:31" s="7" customFormat="1" ht="12" customHeight="1">
      <c r="A14" t="str">
        <f t="shared" si="1"/>
        <v>1143.1</v>
      </c>
      <c r="B14" t="str">
        <f t="shared" si="2"/>
        <v>1143.2</v>
      </c>
      <c r="C14" t="str">
        <f t="shared" si="3"/>
        <v>1143.3</v>
      </c>
      <c r="D14" t="str">
        <f t="shared" si="4"/>
        <v>1143.4</v>
      </c>
      <c r="E14" t="str">
        <f t="shared" si="5"/>
        <v>1143.5</v>
      </c>
      <c r="F14" t="str">
        <f t="shared" si="6"/>
        <v>1143.6</v>
      </c>
      <c r="G14" t="str">
        <f t="shared" si="7"/>
        <v>1143.7</v>
      </c>
      <c r="H14" t="str">
        <f t="shared" si="8"/>
        <v>1143.8</v>
      </c>
      <c r="I14" t="str">
        <f t="shared" si="9"/>
        <v>1143.9</v>
      </c>
      <c r="J14" t="str">
        <f t="shared" si="10"/>
        <v>1143.10</v>
      </c>
      <c r="K14" t="str">
        <f t="shared" si="11"/>
        <v>1143.11</v>
      </c>
      <c r="L14" t="str">
        <f t="shared" si="12"/>
        <v>1143.12</v>
      </c>
      <c r="M14" s="7">
        <v>1143</v>
      </c>
      <c r="N14" s="7" t="s">
        <v>159</v>
      </c>
      <c r="O14" s="7" t="s">
        <v>27</v>
      </c>
      <c r="P14" s="7" t="s">
        <v>220</v>
      </c>
      <c r="Q14" s="70">
        <v>4323</v>
      </c>
      <c r="R14" s="70">
        <v>4398</v>
      </c>
      <c r="S14" s="70">
        <v>5670</v>
      </c>
      <c r="T14" s="70">
        <v>7236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21627</v>
      </c>
      <c r="AE14" s="108" t="s">
        <v>51</v>
      </c>
    </row>
    <row r="15" spans="1:31" s="7" customFormat="1" ht="12" customHeight="1">
      <c r="A15" t="str">
        <f t="shared" si="1"/>
        <v>1318.1</v>
      </c>
      <c r="B15" t="str">
        <f t="shared" si="2"/>
        <v>1318.2</v>
      </c>
      <c r="C15" t="str">
        <f t="shared" si="3"/>
        <v>1318.3</v>
      </c>
      <c r="D15" t="str">
        <f t="shared" si="4"/>
        <v>1318.4</v>
      </c>
      <c r="E15" t="str">
        <f t="shared" si="5"/>
        <v>1318.5</v>
      </c>
      <c r="F15" t="str">
        <f t="shared" si="6"/>
        <v>1318.6</v>
      </c>
      <c r="G15" t="str">
        <f t="shared" si="7"/>
        <v>1318.7</v>
      </c>
      <c r="H15" t="str">
        <f t="shared" si="8"/>
        <v>1318.8</v>
      </c>
      <c r="I15" t="str">
        <f t="shared" si="9"/>
        <v>1318.9</v>
      </c>
      <c r="J15" t="str">
        <f t="shared" si="10"/>
        <v>1318.10</v>
      </c>
      <c r="K15" t="str">
        <f t="shared" si="11"/>
        <v>1318.11</v>
      </c>
      <c r="L15" t="str">
        <f t="shared" si="12"/>
        <v>1318.12</v>
      </c>
      <c r="M15" s="7">
        <v>1318</v>
      </c>
      <c r="N15" s="7" t="s">
        <v>67</v>
      </c>
      <c r="O15" s="7" t="s">
        <v>68</v>
      </c>
      <c r="P15" s="7" t="s">
        <v>220</v>
      </c>
      <c r="Q15" s="70">
        <v>3830</v>
      </c>
      <c r="R15" s="70">
        <v>6410</v>
      </c>
      <c r="S15" s="70">
        <v>6550</v>
      </c>
      <c r="T15" s="70">
        <v>7972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24762</v>
      </c>
      <c r="AE15" s="108" t="s">
        <v>225</v>
      </c>
    </row>
    <row r="16" spans="1:31" s="7" customFormat="1" ht="12" customHeight="1">
      <c r="A16" t="str">
        <f t="shared" si="1"/>
        <v>1319.1</v>
      </c>
      <c r="B16" t="str">
        <f t="shared" si="2"/>
        <v>1319.2</v>
      </c>
      <c r="C16" t="str">
        <f t="shared" si="3"/>
        <v>1319.3</v>
      </c>
      <c r="D16" t="str">
        <f t="shared" si="4"/>
        <v>1319.4</v>
      </c>
      <c r="E16" t="str">
        <f t="shared" si="5"/>
        <v>1319.5</v>
      </c>
      <c r="F16" t="str">
        <f t="shared" si="6"/>
        <v>1319.6</v>
      </c>
      <c r="G16" t="str">
        <f t="shared" si="7"/>
        <v>1319.7</v>
      </c>
      <c r="H16" t="str">
        <f t="shared" si="8"/>
        <v>1319.8</v>
      </c>
      <c r="I16" t="str">
        <f t="shared" si="9"/>
        <v>1319.9</v>
      </c>
      <c r="J16" t="str">
        <f t="shared" si="10"/>
        <v>1319.10</v>
      </c>
      <c r="K16" t="str">
        <f t="shared" si="11"/>
        <v>1319.11</v>
      </c>
      <c r="L16" t="str">
        <f t="shared" si="12"/>
        <v>1319.12</v>
      </c>
      <c r="M16" s="7">
        <v>1319</v>
      </c>
      <c r="N16" s="7" t="s">
        <v>69</v>
      </c>
      <c r="O16" s="7" t="s">
        <v>70</v>
      </c>
      <c r="P16" s="7" t="s">
        <v>220</v>
      </c>
      <c r="Q16" s="70">
        <v>3200</v>
      </c>
      <c r="R16" s="70">
        <v>2771</v>
      </c>
      <c r="S16" s="70">
        <v>4035</v>
      </c>
      <c r="T16" s="70">
        <v>3500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13506</v>
      </c>
      <c r="AE16" s="108" t="s">
        <v>226</v>
      </c>
    </row>
    <row r="17" spans="1:31" s="7" customFormat="1" ht="12" customHeight="1">
      <c r="A17" t="str">
        <f t="shared" si="1"/>
        <v>1950.1</v>
      </c>
      <c r="B17" t="str">
        <f t="shared" si="2"/>
        <v>1950.2</v>
      </c>
      <c r="C17" t="str">
        <f t="shared" si="3"/>
        <v>1950.3</v>
      </c>
      <c r="D17" t="str">
        <f t="shared" si="4"/>
        <v>1950.4</v>
      </c>
      <c r="E17" t="str">
        <f t="shared" si="5"/>
        <v>1950.5</v>
      </c>
      <c r="F17" t="str">
        <f t="shared" si="6"/>
        <v>1950.6</v>
      </c>
      <c r="G17" t="str">
        <f t="shared" si="7"/>
        <v>1950.7</v>
      </c>
      <c r="H17" t="str">
        <f t="shared" si="8"/>
        <v>1950.8</v>
      </c>
      <c r="I17" t="str">
        <f t="shared" si="9"/>
        <v>1950.9</v>
      </c>
      <c r="J17" t="str">
        <f t="shared" si="10"/>
        <v>1950.10</v>
      </c>
      <c r="K17" t="str">
        <f t="shared" si="11"/>
        <v>1950.11</v>
      </c>
      <c r="L17" t="str">
        <f t="shared" si="12"/>
        <v>1950.12</v>
      </c>
      <c r="M17" s="7">
        <v>1950</v>
      </c>
      <c r="N17" s="7" t="s">
        <v>36</v>
      </c>
      <c r="O17" s="7" t="s">
        <v>25</v>
      </c>
      <c r="P17" s="7" t="s">
        <v>220</v>
      </c>
      <c r="Q17" s="70">
        <v>32370</v>
      </c>
      <c r="R17" s="70">
        <v>33390</v>
      </c>
      <c r="S17" s="70">
        <v>34250</v>
      </c>
      <c r="T17" s="70">
        <v>33560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133570</v>
      </c>
      <c r="AE17" s="108" t="s">
        <v>227</v>
      </c>
    </row>
    <row r="18" spans="1:31" s="7" customFormat="1" ht="12" customHeight="1">
      <c r="A18" t="str">
        <f t="shared" si="1"/>
        <v>2010.1</v>
      </c>
      <c r="B18" t="str">
        <f t="shared" si="2"/>
        <v>2010.2</v>
      </c>
      <c r="C18" t="str">
        <f t="shared" si="3"/>
        <v>2010.3</v>
      </c>
      <c r="D18" t="str">
        <f t="shared" si="4"/>
        <v>2010.4</v>
      </c>
      <c r="E18" t="str">
        <f t="shared" si="5"/>
        <v>2010.5</v>
      </c>
      <c r="F18" t="str">
        <f t="shared" si="6"/>
        <v>2010.6</v>
      </c>
      <c r="G18" t="str">
        <f t="shared" si="7"/>
        <v>2010.7</v>
      </c>
      <c r="H18" t="str">
        <f t="shared" si="8"/>
        <v>2010.8</v>
      </c>
      <c r="I18" t="str">
        <f t="shared" si="9"/>
        <v>2010.9</v>
      </c>
      <c r="J18" t="str">
        <f t="shared" si="10"/>
        <v>2010.10</v>
      </c>
      <c r="K18" t="str">
        <f t="shared" si="11"/>
        <v>2010.11</v>
      </c>
      <c r="L18" t="str">
        <f t="shared" si="12"/>
        <v>2010.12</v>
      </c>
      <c r="M18" s="7">
        <v>2010</v>
      </c>
      <c r="N18" s="7" t="s">
        <v>72</v>
      </c>
      <c r="O18" s="7" t="s">
        <v>73</v>
      </c>
      <c r="P18" s="7" t="s">
        <v>220</v>
      </c>
      <c r="Q18" s="70">
        <v>2415</v>
      </c>
      <c r="R18" s="70">
        <v>4173</v>
      </c>
      <c r="S18" s="70">
        <v>3652</v>
      </c>
      <c r="T18" s="70">
        <v>6497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16737</v>
      </c>
      <c r="AE18" s="108"/>
    </row>
    <row r="19" spans="1:31" s="7" customFormat="1" ht="12" customHeight="1">
      <c r="A19" t="str">
        <f t="shared" si="1"/>
        <v>2215.1</v>
      </c>
      <c r="B19" t="str">
        <f t="shared" si="2"/>
        <v>2215.2</v>
      </c>
      <c r="C19" t="str">
        <f t="shared" si="3"/>
        <v>2215.3</v>
      </c>
      <c r="D19" t="str">
        <f t="shared" si="4"/>
        <v>2215.4</v>
      </c>
      <c r="E19" t="str">
        <f t="shared" si="5"/>
        <v>2215.5</v>
      </c>
      <c r="F19" t="str">
        <f t="shared" si="6"/>
        <v>2215.6</v>
      </c>
      <c r="G19" t="str">
        <f t="shared" si="7"/>
        <v>2215.7</v>
      </c>
      <c r="H19" t="str">
        <f t="shared" si="8"/>
        <v>2215.8</v>
      </c>
      <c r="I19" t="str">
        <f t="shared" si="9"/>
        <v>2215.9</v>
      </c>
      <c r="J19" t="str">
        <f t="shared" si="10"/>
        <v>2215.10</v>
      </c>
      <c r="K19" t="str">
        <f t="shared" si="11"/>
        <v>2215.11</v>
      </c>
      <c r="L19" t="str">
        <f t="shared" si="12"/>
        <v>2215.12</v>
      </c>
      <c r="M19" s="7">
        <v>2215</v>
      </c>
      <c r="N19" s="7" t="s">
        <v>78</v>
      </c>
      <c r="O19" s="7" t="s">
        <v>79</v>
      </c>
      <c r="P19" s="7" t="s">
        <v>220</v>
      </c>
      <c r="Q19" s="70">
        <v>3295</v>
      </c>
      <c r="R19" s="70">
        <v>2722</v>
      </c>
      <c r="S19" s="70">
        <v>5732</v>
      </c>
      <c r="T19" s="70">
        <v>3710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15459</v>
      </c>
      <c r="AE19" s="7" t="s">
        <v>243</v>
      </c>
    </row>
    <row r="20" spans="1:31" s="7" customFormat="1" ht="12" customHeight="1">
      <c r="A20" t="str">
        <f t="shared" si="1"/>
        <v>2245.1</v>
      </c>
      <c r="B20" t="str">
        <f t="shared" si="2"/>
        <v>2245.2</v>
      </c>
      <c r="C20" t="str">
        <f t="shared" si="3"/>
        <v>2245.3</v>
      </c>
      <c r="D20" t="str">
        <f t="shared" si="4"/>
        <v>2245.4</v>
      </c>
      <c r="E20" t="str">
        <f t="shared" si="5"/>
        <v>2245.5</v>
      </c>
      <c r="F20" t="str">
        <f t="shared" si="6"/>
        <v>2245.6</v>
      </c>
      <c r="G20" t="str">
        <f t="shared" si="7"/>
        <v>2245.7</v>
      </c>
      <c r="H20" t="str">
        <f t="shared" si="8"/>
        <v>2245.8</v>
      </c>
      <c r="I20" t="str">
        <f t="shared" si="9"/>
        <v>2245.9</v>
      </c>
      <c r="J20" t="str">
        <f t="shared" si="10"/>
        <v>2245.10</v>
      </c>
      <c r="K20" t="str">
        <f t="shared" si="11"/>
        <v>2245.11</v>
      </c>
      <c r="L20" t="str">
        <f t="shared" si="12"/>
        <v>2245.12</v>
      </c>
      <c r="M20" s="7">
        <v>2245</v>
      </c>
      <c r="N20" s="7" t="s">
        <v>76</v>
      </c>
      <c r="O20" s="7" t="s">
        <v>77</v>
      </c>
      <c r="P20" s="7" t="s">
        <v>220</v>
      </c>
      <c r="Q20" s="70">
        <v>3979</v>
      </c>
      <c r="R20" s="70">
        <v>5983</v>
      </c>
      <c r="S20" s="70">
        <v>5524</v>
      </c>
      <c r="T20" s="70">
        <v>4664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20150</v>
      </c>
    </row>
    <row r="21" spans="1:31" s="7" customFormat="1" ht="12" customHeight="1">
      <c r="A21" t="str">
        <f t="shared" si="1"/>
        <v>2425.1</v>
      </c>
      <c r="B21" t="str">
        <f t="shared" si="2"/>
        <v>2425.2</v>
      </c>
      <c r="C21" t="str">
        <f t="shared" si="3"/>
        <v>2425.3</v>
      </c>
      <c r="D21" t="str">
        <f t="shared" si="4"/>
        <v>2425.4</v>
      </c>
      <c r="E21" t="str">
        <f t="shared" si="5"/>
        <v>2425.5</v>
      </c>
      <c r="F21" t="str">
        <f t="shared" si="6"/>
        <v>2425.6</v>
      </c>
      <c r="G21" t="str">
        <f t="shared" si="7"/>
        <v>2425.7</v>
      </c>
      <c r="H21" t="str">
        <f t="shared" si="8"/>
        <v>2425.8</v>
      </c>
      <c r="I21" t="str">
        <f t="shared" si="9"/>
        <v>2425.9</v>
      </c>
      <c r="J21" t="str">
        <f t="shared" si="10"/>
        <v>2425.10</v>
      </c>
      <c r="K21" t="str">
        <f t="shared" si="11"/>
        <v>2425.11</v>
      </c>
      <c r="L21" t="str">
        <f t="shared" si="12"/>
        <v>2425.12</v>
      </c>
      <c r="M21" s="7">
        <v>2425</v>
      </c>
      <c r="N21" s="7" t="s">
        <v>80</v>
      </c>
      <c r="O21" s="7" t="s">
        <v>24</v>
      </c>
      <c r="P21" s="7" t="s">
        <v>220</v>
      </c>
      <c r="Q21" s="70">
        <v>3345</v>
      </c>
      <c r="R21" s="70">
        <v>3987</v>
      </c>
      <c r="S21" s="70">
        <v>7108</v>
      </c>
      <c r="T21" s="70">
        <v>4024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18464</v>
      </c>
    </row>
    <row r="22" spans="1:31" s="7" customFormat="1" ht="12" customHeight="1">
      <c r="A22" t="str">
        <f t="shared" si="1"/>
        <v>2496.1</v>
      </c>
      <c r="B22" t="str">
        <f t="shared" si="2"/>
        <v>2496.2</v>
      </c>
      <c r="C22" t="str">
        <f t="shared" si="3"/>
        <v>2496.3</v>
      </c>
      <c r="D22" t="str">
        <f t="shared" si="4"/>
        <v>2496.4</v>
      </c>
      <c r="E22" t="str">
        <f t="shared" si="5"/>
        <v>2496.5</v>
      </c>
      <c r="F22" t="str">
        <f t="shared" si="6"/>
        <v>2496.6</v>
      </c>
      <c r="G22" t="str">
        <f t="shared" si="7"/>
        <v>2496.7</v>
      </c>
      <c r="H22" t="str">
        <f t="shared" si="8"/>
        <v>2496.8</v>
      </c>
      <c r="I22" t="str">
        <f t="shared" si="9"/>
        <v>2496.9</v>
      </c>
      <c r="J22" t="str">
        <f t="shared" si="10"/>
        <v>2496.10</v>
      </c>
      <c r="K22" t="str">
        <f t="shared" si="11"/>
        <v>2496.11</v>
      </c>
      <c r="L22" t="str">
        <f t="shared" si="12"/>
        <v>2496.12</v>
      </c>
      <c r="M22" s="7">
        <v>2496</v>
      </c>
      <c r="N22" s="7" t="s">
        <v>240</v>
      </c>
      <c r="O22" s="7" t="s">
        <v>241</v>
      </c>
      <c r="P22" s="7" t="s">
        <v>220</v>
      </c>
      <c r="Q22" s="70">
        <v>3800</v>
      </c>
      <c r="R22" s="70">
        <v>3420</v>
      </c>
      <c r="S22" s="70">
        <v>2050</v>
      </c>
      <c r="T22" s="70">
        <v>3640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12910</v>
      </c>
    </row>
    <row r="23" spans="1:31" s="7" customFormat="1" ht="12" customHeight="1">
      <c r="A23" t="str">
        <f t="shared" si="1"/>
        <v>2700.1</v>
      </c>
      <c r="B23" t="str">
        <f t="shared" si="2"/>
        <v>2700.2</v>
      </c>
      <c r="C23" t="str">
        <f t="shared" si="3"/>
        <v>2700.3</v>
      </c>
      <c r="D23" t="str">
        <f t="shared" si="4"/>
        <v>2700.4</v>
      </c>
      <c r="E23" t="str">
        <f t="shared" si="5"/>
        <v>2700.5</v>
      </c>
      <c r="F23" t="str">
        <f t="shared" si="6"/>
        <v>2700.6</v>
      </c>
      <c r="G23" t="str">
        <f t="shared" si="7"/>
        <v>2700.7</v>
      </c>
      <c r="H23" t="str">
        <f t="shared" si="8"/>
        <v>2700.8</v>
      </c>
      <c r="I23" t="str">
        <f t="shared" si="9"/>
        <v>2700.9</v>
      </c>
      <c r="J23" t="str">
        <f t="shared" si="10"/>
        <v>2700.10</v>
      </c>
      <c r="K23" t="str">
        <f t="shared" si="11"/>
        <v>2700.11</v>
      </c>
      <c r="L23" t="str">
        <f t="shared" si="12"/>
        <v>2700.12</v>
      </c>
      <c r="M23" s="7">
        <v>2700</v>
      </c>
      <c r="N23" s="7" t="s">
        <v>151</v>
      </c>
      <c r="O23" s="7" t="s">
        <v>152</v>
      </c>
      <c r="P23" s="7" t="s">
        <v>220</v>
      </c>
      <c r="Q23" s="70">
        <v>4560</v>
      </c>
      <c r="R23" s="70">
        <v>7870</v>
      </c>
      <c r="S23" s="70">
        <v>7390</v>
      </c>
      <c r="T23" s="70">
        <v>10750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30570</v>
      </c>
    </row>
    <row r="24" spans="1:31" s="7" customFormat="1" ht="12" customHeight="1">
      <c r="A24" t="str">
        <f t="shared" si="1"/>
        <v>2715.1</v>
      </c>
      <c r="B24" t="str">
        <f t="shared" si="2"/>
        <v>2715.2</v>
      </c>
      <c r="C24" t="str">
        <f t="shared" si="3"/>
        <v>2715.3</v>
      </c>
      <c r="D24" t="str">
        <f t="shared" si="4"/>
        <v>2715.4</v>
      </c>
      <c r="E24" t="str">
        <f t="shared" si="5"/>
        <v>2715.5</v>
      </c>
      <c r="F24" t="str">
        <f t="shared" si="6"/>
        <v>2715.6</v>
      </c>
      <c r="G24" t="str">
        <f t="shared" si="7"/>
        <v>2715.7</v>
      </c>
      <c r="H24" t="str">
        <f t="shared" si="8"/>
        <v>2715.8</v>
      </c>
      <c r="I24" t="str">
        <f t="shared" si="9"/>
        <v>2715.9</v>
      </c>
      <c r="J24" t="str">
        <f t="shared" si="10"/>
        <v>2715.10</v>
      </c>
      <c r="K24" t="str">
        <f t="shared" si="11"/>
        <v>2715.11</v>
      </c>
      <c r="L24" t="str">
        <f t="shared" si="12"/>
        <v>2715.12</v>
      </c>
      <c r="M24" s="7">
        <v>2715</v>
      </c>
      <c r="N24" s="7" t="s">
        <v>162</v>
      </c>
      <c r="O24" s="7" t="s">
        <v>163</v>
      </c>
      <c r="P24" s="7" t="s">
        <v>220</v>
      </c>
      <c r="Q24" s="70">
        <v>6150</v>
      </c>
      <c r="R24" s="70">
        <v>7030</v>
      </c>
      <c r="S24" s="70">
        <v>10200</v>
      </c>
      <c r="T24" s="70">
        <v>8230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0</v>
      </c>
      <c r="AA24" s="70">
        <v>0</v>
      </c>
      <c r="AB24" s="70">
        <v>0</v>
      </c>
      <c r="AC24" s="70">
        <v>31610</v>
      </c>
    </row>
    <row r="25" spans="1:31" s="7" customFormat="1" ht="12" customHeight="1">
      <c r="A25" t="str">
        <f t="shared" si="1"/>
        <v>2744.1</v>
      </c>
      <c r="B25" t="str">
        <f t="shared" si="2"/>
        <v>2744.2</v>
      </c>
      <c r="C25" t="str">
        <f t="shared" si="3"/>
        <v>2744.3</v>
      </c>
      <c r="D25" t="str">
        <f t="shared" si="4"/>
        <v>2744.4</v>
      </c>
      <c r="E25" t="str">
        <f t="shared" si="5"/>
        <v>2744.5</v>
      </c>
      <c r="F25" t="str">
        <f t="shared" si="6"/>
        <v>2744.6</v>
      </c>
      <c r="G25" t="str">
        <f t="shared" si="7"/>
        <v>2744.7</v>
      </c>
      <c r="H25" t="str">
        <f t="shared" si="8"/>
        <v>2744.8</v>
      </c>
      <c r="I25" t="str">
        <f t="shared" si="9"/>
        <v>2744.9</v>
      </c>
      <c r="J25" t="str">
        <f t="shared" si="10"/>
        <v>2744.10</v>
      </c>
      <c r="K25" t="str">
        <f t="shared" si="11"/>
        <v>2744.11</v>
      </c>
      <c r="L25" t="str">
        <f t="shared" si="12"/>
        <v>2744.12</v>
      </c>
      <c r="M25" s="7">
        <v>2744</v>
      </c>
      <c r="N25" s="7" t="s">
        <v>164</v>
      </c>
      <c r="O25" s="7" t="s">
        <v>165</v>
      </c>
      <c r="P25" s="7" t="s">
        <v>220</v>
      </c>
      <c r="Q25" s="70">
        <v>1800</v>
      </c>
      <c r="R25" s="70">
        <v>2700</v>
      </c>
      <c r="S25" s="70">
        <v>4050</v>
      </c>
      <c r="T25" s="70">
        <v>4050</v>
      </c>
      <c r="U25" s="70">
        <v>4500</v>
      </c>
      <c r="V25" s="70">
        <v>3150</v>
      </c>
      <c r="W25" s="70">
        <v>3150</v>
      </c>
      <c r="X25" s="70">
        <v>3600</v>
      </c>
      <c r="Y25" s="70">
        <v>3600</v>
      </c>
      <c r="Z25" s="70">
        <v>4050</v>
      </c>
      <c r="AA25" s="70">
        <v>4500</v>
      </c>
      <c r="AB25" s="70">
        <v>5850</v>
      </c>
      <c r="AC25" s="70">
        <v>45000</v>
      </c>
    </row>
    <row r="26" spans="1:31" s="7" customFormat="1" ht="12" customHeight="1">
      <c r="A26" t="str">
        <f t="shared" si="1"/>
        <v>2791.1</v>
      </c>
      <c r="B26" t="str">
        <f t="shared" si="2"/>
        <v>2791.2</v>
      </c>
      <c r="C26" t="str">
        <f t="shared" si="3"/>
        <v>2791.3</v>
      </c>
      <c r="D26" t="str">
        <f t="shared" si="4"/>
        <v>2791.4</v>
      </c>
      <c r="E26" t="str">
        <f t="shared" si="5"/>
        <v>2791.5</v>
      </c>
      <c r="F26" t="str">
        <f t="shared" si="6"/>
        <v>2791.6</v>
      </c>
      <c r="G26" t="str">
        <f t="shared" si="7"/>
        <v>2791.7</v>
      </c>
      <c r="H26" t="str">
        <f t="shared" si="8"/>
        <v>2791.8</v>
      </c>
      <c r="I26" t="str">
        <f t="shared" si="9"/>
        <v>2791.9</v>
      </c>
      <c r="J26" t="str">
        <f t="shared" si="10"/>
        <v>2791.10</v>
      </c>
      <c r="K26" t="str">
        <f t="shared" si="11"/>
        <v>2791.11</v>
      </c>
      <c r="L26" t="str">
        <f t="shared" si="12"/>
        <v>2791.12</v>
      </c>
      <c r="M26" s="7">
        <v>2791</v>
      </c>
      <c r="N26" s="7" t="s">
        <v>86</v>
      </c>
      <c r="O26" s="7" t="s">
        <v>29</v>
      </c>
      <c r="P26" s="7" t="s">
        <v>220</v>
      </c>
      <c r="Q26" s="70">
        <v>4872</v>
      </c>
      <c r="R26" s="70">
        <v>4710</v>
      </c>
      <c r="S26" s="70">
        <v>9536</v>
      </c>
      <c r="T26" s="70">
        <v>6499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25617</v>
      </c>
    </row>
    <row r="27" spans="1:31" s="7" customFormat="1" ht="12" customHeight="1">
      <c r="A27" t="str">
        <f t="shared" si="1"/>
        <v>3396.1</v>
      </c>
      <c r="B27" t="str">
        <f t="shared" si="2"/>
        <v>3396.2</v>
      </c>
      <c r="C27" t="str">
        <f t="shared" si="3"/>
        <v>3396.3</v>
      </c>
      <c r="D27" t="str">
        <f t="shared" si="4"/>
        <v>3396.4</v>
      </c>
      <c r="E27" t="str">
        <f t="shared" si="5"/>
        <v>3396.5</v>
      </c>
      <c r="F27" t="str">
        <f t="shared" si="6"/>
        <v>3396.6</v>
      </c>
      <c r="G27" t="str">
        <f t="shared" si="7"/>
        <v>3396.7</v>
      </c>
      <c r="H27" t="str">
        <f t="shared" si="8"/>
        <v>3396.8</v>
      </c>
      <c r="I27" t="str">
        <f t="shared" si="9"/>
        <v>3396.9</v>
      </c>
      <c r="J27" t="str">
        <f t="shared" si="10"/>
        <v>3396.10</v>
      </c>
      <c r="K27" t="str">
        <f t="shared" si="11"/>
        <v>3396.11</v>
      </c>
      <c r="L27" t="str">
        <f t="shared" si="12"/>
        <v>3396.12</v>
      </c>
      <c r="M27" s="7">
        <v>3396</v>
      </c>
      <c r="N27" s="7" t="s">
        <v>88</v>
      </c>
      <c r="O27" s="7" t="s">
        <v>89</v>
      </c>
      <c r="P27" s="7" t="s">
        <v>220</v>
      </c>
      <c r="Q27" s="70">
        <v>4049</v>
      </c>
      <c r="R27" s="70">
        <v>4001</v>
      </c>
      <c r="S27" s="70">
        <v>6156</v>
      </c>
      <c r="T27" s="70">
        <v>4736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18942</v>
      </c>
    </row>
    <row r="28" spans="1:31" s="7" customFormat="1" ht="12" customHeight="1">
      <c r="A28" t="str">
        <f t="shared" si="1"/>
        <v>3477.1</v>
      </c>
      <c r="B28" t="str">
        <f t="shared" si="2"/>
        <v>3477.2</v>
      </c>
      <c r="C28" t="str">
        <f t="shared" si="3"/>
        <v>3477.3</v>
      </c>
      <c r="D28" t="str">
        <f t="shared" si="4"/>
        <v>3477.4</v>
      </c>
      <c r="E28" t="str">
        <f t="shared" si="5"/>
        <v>3477.5</v>
      </c>
      <c r="F28" t="str">
        <f t="shared" si="6"/>
        <v>3477.6</v>
      </c>
      <c r="G28" t="str">
        <f t="shared" si="7"/>
        <v>3477.7</v>
      </c>
      <c r="H28" t="str">
        <f t="shared" si="8"/>
        <v>3477.8</v>
      </c>
      <c r="I28" t="str">
        <f t="shared" si="9"/>
        <v>3477.9</v>
      </c>
      <c r="J28" t="str">
        <f t="shared" si="10"/>
        <v>3477.10</v>
      </c>
      <c r="K28" t="str">
        <f t="shared" si="11"/>
        <v>3477.11</v>
      </c>
      <c r="L28" t="str">
        <f t="shared" si="12"/>
        <v>3477.12</v>
      </c>
      <c r="M28" s="7">
        <v>3477</v>
      </c>
      <c r="N28" s="7" t="s">
        <v>184</v>
      </c>
      <c r="O28" s="7" t="s">
        <v>185</v>
      </c>
      <c r="P28" s="7" t="s">
        <v>220</v>
      </c>
      <c r="Q28" s="70">
        <v>2706</v>
      </c>
      <c r="R28" s="70">
        <v>2181</v>
      </c>
      <c r="S28" s="70">
        <v>5471</v>
      </c>
      <c r="T28" s="70">
        <v>6048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16406</v>
      </c>
    </row>
    <row r="29" spans="1:31" s="7" customFormat="1" ht="12" customHeight="1">
      <c r="A29" t="str">
        <f t="shared" si="1"/>
        <v>3632.1</v>
      </c>
      <c r="B29" t="str">
        <f t="shared" si="2"/>
        <v>3632.2</v>
      </c>
      <c r="C29" t="str">
        <f t="shared" si="3"/>
        <v>3632.3</v>
      </c>
      <c r="D29" t="str">
        <f t="shared" si="4"/>
        <v>3632.4</v>
      </c>
      <c r="E29" t="str">
        <f t="shared" si="5"/>
        <v>3632.5</v>
      </c>
      <c r="F29" t="str">
        <f t="shared" si="6"/>
        <v>3632.6</v>
      </c>
      <c r="G29" t="str">
        <f t="shared" si="7"/>
        <v>3632.7</v>
      </c>
      <c r="H29" t="str">
        <f t="shared" si="8"/>
        <v>3632.8</v>
      </c>
      <c r="I29" t="str">
        <f t="shared" si="9"/>
        <v>3632.9</v>
      </c>
      <c r="J29" t="str">
        <f t="shared" si="10"/>
        <v>3632.10</v>
      </c>
      <c r="K29" t="str">
        <f t="shared" si="11"/>
        <v>3632.11</v>
      </c>
      <c r="L29" t="str">
        <f t="shared" si="12"/>
        <v>3632.12</v>
      </c>
      <c r="M29" s="7">
        <v>3632</v>
      </c>
      <c r="N29" s="7" t="s">
        <v>90</v>
      </c>
      <c r="O29" s="7" t="s">
        <v>91</v>
      </c>
      <c r="P29" s="7" t="s">
        <v>220</v>
      </c>
      <c r="Q29" s="70">
        <v>6280</v>
      </c>
      <c r="R29" s="70">
        <v>7023</v>
      </c>
      <c r="S29" s="70">
        <v>7992</v>
      </c>
      <c r="T29" s="70">
        <v>11192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32487</v>
      </c>
    </row>
    <row r="30" spans="1:31" s="7" customFormat="1" ht="12" customHeight="1">
      <c r="A30" t="str">
        <f t="shared" si="1"/>
        <v>3671.1</v>
      </c>
      <c r="B30" t="str">
        <f t="shared" si="2"/>
        <v>3671.2</v>
      </c>
      <c r="C30" t="str">
        <f t="shared" si="3"/>
        <v>3671.3</v>
      </c>
      <c r="D30" t="str">
        <f t="shared" si="4"/>
        <v>3671.4</v>
      </c>
      <c r="E30" t="str">
        <f t="shared" si="5"/>
        <v>3671.5</v>
      </c>
      <c r="F30" t="str">
        <f t="shared" si="6"/>
        <v>3671.6</v>
      </c>
      <c r="G30" t="str">
        <f t="shared" si="7"/>
        <v>3671.7</v>
      </c>
      <c r="H30" t="str">
        <f t="shared" si="8"/>
        <v>3671.8</v>
      </c>
      <c r="I30" t="str">
        <f t="shared" si="9"/>
        <v>3671.9</v>
      </c>
      <c r="J30" t="str">
        <f t="shared" si="10"/>
        <v>3671.10</v>
      </c>
      <c r="K30" t="str">
        <f t="shared" si="11"/>
        <v>3671.11</v>
      </c>
      <c r="L30" t="str">
        <f t="shared" si="12"/>
        <v>3671.12</v>
      </c>
      <c r="M30" s="7">
        <v>3671</v>
      </c>
      <c r="N30" s="7" t="s">
        <v>182</v>
      </c>
      <c r="O30" s="7" t="s">
        <v>183</v>
      </c>
      <c r="P30" s="7" t="s">
        <v>220</v>
      </c>
      <c r="Q30" s="70">
        <v>3564</v>
      </c>
      <c r="R30" s="70">
        <v>3413</v>
      </c>
      <c r="S30" s="70">
        <v>6567</v>
      </c>
      <c r="T30" s="70">
        <v>6258</v>
      </c>
      <c r="U30" s="70">
        <v>0</v>
      </c>
      <c r="V30" s="70">
        <v>0</v>
      </c>
      <c r="W30" s="70">
        <v>0</v>
      </c>
      <c r="X30" s="70">
        <v>0</v>
      </c>
      <c r="Y30" s="70">
        <v>0</v>
      </c>
      <c r="Z30" s="70">
        <v>0</v>
      </c>
      <c r="AA30" s="70">
        <v>0</v>
      </c>
      <c r="AB30" s="70">
        <v>0</v>
      </c>
      <c r="AC30" s="70">
        <v>19802</v>
      </c>
    </row>
    <row r="31" spans="1:31" s="7" customFormat="1" ht="12" customHeight="1">
      <c r="A31" t="str">
        <f t="shared" si="1"/>
        <v>3681.1</v>
      </c>
      <c r="B31" t="str">
        <f t="shared" si="2"/>
        <v>3681.2</v>
      </c>
      <c r="C31" t="str">
        <f t="shared" si="3"/>
        <v>3681.3</v>
      </c>
      <c r="D31" t="str">
        <f t="shared" si="4"/>
        <v>3681.4</v>
      </c>
      <c r="E31" t="str">
        <f t="shared" si="5"/>
        <v>3681.5</v>
      </c>
      <c r="F31" t="str">
        <f t="shared" si="6"/>
        <v>3681.6</v>
      </c>
      <c r="G31" t="str">
        <f t="shared" si="7"/>
        <v>3681.7</v>
      </c>
      <c r="H31" t="str">
        <f t="shared" si="8"/>
        <v>3681.8</v>
      </c>
      <c r="I31" t="str">
        <f t="shared" si="9"/>
        <v>3681.9</v>
      </c>
      <c r="J31" t="str">
        <f t="shared" si="10"/>
        <v>3681.10</v>
      </c>
      <c r="K31" t="str">
        <f t="shared" si="11"/>
        <v>3681.11</v>
      </c>
      <c r="L31" t="str">
        <f t="shared" si="12"/>
        <v>3681.12</v>
      </c>
      <c r="M31" s="7">
        <v>3681</v>
      </c>
      <c r="N31" s="7" t="s">
        <v>92</v>
      </c>
      <c r="O31" s="7" t="s">
        <v>93</v>
      </c>
      <c r="P31" s="7" t="s">
        <v>220</v>
      </c>
      <c r="Q31" s="70">
        <v>8178</v>
      </c>
      <c r="R31" s="70">
        <v>8858</v>
      </c>
      <c r="S31" s="70">
        <v>14258</v>
      </c>
      <c r="T31" s="70">
        <v>11301</v>
      </c>
      <c r="U31" s="70">
        <v>0</v>
      </c>
      <c r="V31" s="70">
        <v>0</v>
      </c>
      <c r="W31" s="70">
        <v>0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42595</v>
      </c>
    </row>
    <row r="32" spans="1:31" s="7" customFormat="1" ht="12" customHeight="1">
      <c r="A32" t="str">
        <f t="shared" si="1"/>
        <v>3686.1</v>
      </c>
      <c r="B32" t="str">
        <f t="shared" si="2"/>
        <v>3686.2</v>
      </c>
      <c r="C32" t="str">
        <f t="shared" si="3"/>
        <v>3686.3</v>
      </c>
      <c r="D32" t="str">
        <f t="shared" si="4"/>
        <v>3686.4</v>
      </c>
      <c r="E32" t="str">
        <f t="shared" si="5"/>
        <v>3686.5</v>
      </c>
      <c r="F32" t="str">
        <f t="shared" si="6"/>
        <v>3686.6</v>
      </c>
      <c r="G32" t="str">
        <f t="shared" si="7"/>
        <v>3686.7</v>
      </c>
      <c r="H32" t="str">
        <f t="shared" si="8"/>
        <v>3686.8</v>
      </c>
      <c r="I32" t="str">
        <f t="shared" si="9"/>
        <v>3686.9</v>
      </c>
      <c r="J32" t="str">
        <f t="shared" si="10"/>
        <v>3686.10</v>
      </c>
      <c r="K32" t="str">
        <f t="shared" si="11"/>
        <v>3686.11</v>
      </c>
      <c r="L32" t="str">
        <f t="shared" si="12"/>
        <v>3686.12</v>
      </c>
      <c r="M32" s="7">
        <v>3686</v>
      </c>
      <c r="N32" s="7" t="s">
        <v>166</v>
      </c>
      <c r="O32" s="7" t="s">
        <v>167</v>
      </c>
      <c r="P32" s="7" t="s">
        <v>220</v>
      </c>
      <c r="Q32" s="70">
        <v>6222</v>
      </c>
      <c r="R32" s="70">
        <v>9263</v>
      </c>
      <c r="S32" s="70">
        <v>12715</v>
      </c>
      <c r="T32" s="70">
        <v>12219</v>
      </c>
      <c r="U32" s="70">
        <v>11301</v>
      </c>
      <c r="V32" s="70">
        <v>11301</v>
      </c>
      <c r="W32" s="70">
        <v>9391</v>
      </c>
      <c r="X32" s="70">
        <v>8072</v>
      </c>
      <c r="Y32" s="70">
        <v>9794</v>
      </c>
      <c r="Z32" s="70">
        <v>10703</v>
      </c>
      <c r="AA32" s="70">
        <v>8306</v>
      </c>
      <c r="AB32" s="70">
        <v>14400</v>
      </c>
      <c r="AC32" s="70">
        <v>123687</v>
      </c>
    </row>
    <row r="33" spans="1:29" s="7" customFormat="1" ht="12" customHeight="1">
      <c r="A33" t="str">
        <f t="shared" si="1"/>
        <v>3841.1</v>
      </c>
      <c r="B33" t="str">
        <f t="shared" si="2"/>
        <v>3841.2</v>
      </c>
      <c r="C33" t="str">
        <f t="shared" si="3"/>
        <v>3841.3</v>
      </c>
      <c r="D33" t="str">
        <f t="shared" si="4"/>
        <v>3841.4</v>
      </c>
      <c r="E33" t="str">
        <f t="shared" si="5"/>
        <v>3841.5</v>
      </c>
      <c r="F33" t="str">
        <f t="shared" si="6"/>
        <v>3841.6</v>
      </c>
      <c r="G33" t="str">
        <f t="shared" si="7"/>
        <v>3841.7</v>
      </c>
      <c r="H33" t="str">
        <f t="shared" si="8"/>
        <v>3841.8</v>
      </c>
      <c r="I33" t="str">
        <f t="shared" si="9"/>
        <v>3841.9</v>
      </c>
      <c r="J33" t="str">
        <f t="shared" si="10"/>
        <v>3841.10</v>
      </c>
      <c r="K33" t="str">
        <f t="shared" si="11"/>
        <v>3841.11</v>
      </c>
      <c r="L33" t="str">
        <f t="shared" si="12"/>
        <v>3841.12</v>
      </c>
      <c r="M33" s="7">
        <v>3841</v>
      </c>
      <c r="N33" s="7" t="s">
        <v>186</v>
      </c>
      <c r="O33" s="7" t="s">
        <v>187</v>
      </c>
      <c r="P33" s="7" t="s">
        <v>220</v>
      </c>
      <c r="Q33" s="70">
        <v>3258</v>
      </c>
      <c r="R33" s="70">
        <v>2118</v>
      </c>
      <c r="S33" s="70">
        <v>4998</v>
      </c>
      <c r="T33" s="70">
        <v>3986</v>
      </c>
      <c r="U33" s="70">
        <v>0</v>
      </c>
      <c r="V33" s="70">
        <v>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0">
        <v>0</v>
      </c>
      <c r="AC33" s="70">
        <v>14360</v>
      </c>
    </row>
    <row r="34" spans="1:29" s="7" customFormat="1" ht="12" customHeight="1">
      <c r="A34" t="str">
        <f t="shared" si="1"/>
        <v>3915.1</v>
      </c>
      <c r="B34" t="str">
        <f t="shared" si="2"/>
        <v>3915.2</v>
      </c>
      <c r="C34" t="str">
        <f t="shared" si="3"/>
        <v>3915.3</v>
      </c>
      <c r="D34" t="str">
        <f t="shared" si="4"/>
        <v>3915.4</v>
      </c>
      <c r="E34" t="str">
        <f t="shared" si="5"/>
        <v>3915.5</v>
      </c>
      <c r="F34" t="str">
        <f t="shared" si="6"/>
        <v>3915.6</v>
      </c>
      <c r="G34" t="str">
        <f t="shared" si="7"/>
        <v>3915.7</v>
      </c>
      <c r="H34" t="str">
        <f t="shared" si="8"/>
        <v>3915.8</v>
      </c>
      <c r="I34" t="str">
        <f t="shared" si="9"/>
        <v>3915.9</v>
      </c>
      <c r="J34" t="str">
        <f t="shared" si="10"/>
        <v>3915.10</v>
      </c>
      <c r="K34" t="str">
        <f t="shared" si="11"/>
        <v>3915.11</v>
      </c>
      <c r="L34" t="str">
        <f t="shared" si="12"/>
        <v>3915.12</v>
      </c>
      <c r="M34" s="7">
        <v>3915</v>
      </c>
      <c r="N34" s="7" t="s">
        <v>94</v>
      </c>
      <c r="O34" s="7" t="s">
        <v>95</v>
      </c>
      <c r="P34" s="7" t="s">
        <v>220</v>
      </c>
      <c r="Q34" s="70">
        <v>3720</v>
      </c>
      <c r="R34" s="70">
        <v>5979</v>
      </c>
      <c r="S34" s="70">
        <v>5042</v>
      </c>
      <c r="T34" s="70">
        <v>5564</v>
      </c>
      <c r="U34" s="70">
        <v>0</v>
      </c>
      <c r="V34" s="70">
        <v>0</v>
      </c>
      <c r="W34" s="70">
        <v>0</v>
      </c>
      <c r="X34" s="70">
        <v>0</v>
      </c>
      <c r="Y34" s="70">
        <v>0</v>
      </c>
      <c r="Z34" s="70">
        <v>0</v>
      </c>
      <c r="AA34" s="70">
        <v>0</v>
      </c>
      <c r="AB34" s="70">
        <v>0</v>
      </c>
      <c r="AC34" s="70">
        <v>20305</v>
      </c>
    </row>
    <row r="35" spans="1:29" s="7" customFormat="1" ht="12" customHeight="1">
      <c r="A35" t="str">
        <f t="shared" si="1"/>
        <v>4020.1</v>
      </c>
      <c r="B35" t="str">
        <f t="shared" si="2"/>
        <v>4020.2</v>
      </c>
      <c r="C35" t="str">
        <f t="shared" si="3"/>
        <v>4020.3</v>
      </c>
      <c r="D35" t="str">
        <f t="shared" si="4"/>
        <v>4020.4</v>
      </c>
      <c r="E35" t="str">
        <f t="shared" si="5"/>
        <v>4020.5</v>
      </c>
      <c r="F35" t="str">
        <f t="shared" si="6"/>
        <v>4020.6</v>
      </c>
      <c r="G35" t="str">
        <f t="shared" si="7"/>
        <v>4020.7</v>
      </c>
      <c r="H35" t="str">
        <f t="shared" si="8"/>
        <v>4020.8</v>
      </c>
      <c r="I35" t="str">
        <f t="shared" si="9"/>
        <v>4020.9</v>
      </c>
      <c r="J35" t="str">
        <f t="shared" si="10"/>
        <v>4020.10</v>
      </c>
      <c r="K35" t="str">
        <f t="shared" si="11"/>
        <v>4020.11</v>
      </c>
      <c r="L35" t="str">
        <f t="shared" si="12"/>
        <v>4020.12</v>
      </c>
      <c r="M35" s="7">
        <v>4020</v>
      </c>
      <c r="N35" s="7" t="s">
        <v>98</v>
      </c>
      <c r="O35" s="7" t="s">
        <v>99</v>
      </c>
      <c r="P35" s="7" t="s">
        <v>220</v>
      </c>
      <c r="Q35" s="70">
        <v>7485</v>
      </c>
      <c r="R35" s="70">
        <v>8316</v>
      </c>
      <c r="S35" s="70">
        <v>9380</v>
      </c>
      <c r="T35" s="70">
        <v>10410</v>
      </c>
      <c r="U35" s="70">
        <v>0</v>
      </c>
      <c r="V35" s="70">
        <v>0</v>
      </c>
      <c r="W35" s="70">
        <v>0</v>
      </c>
      <c r="X35" s="70">
        <v>0</v>
      </c>
      <c r="Y35" s="70">
        <v>0</v>
      </c>
      <c r="Z35" s="70">
        <v>0</v>
      </c>
      <c r="AA35" s="70">
        <v>0</v>
      </c>
      <c r="AB35" s="70">
        <v>0</v>
      </c>
      <c r="AC35" s="70">
        <v>35591</v>
      </c>
    </row>
    <row r="36" spans="1:29" s="7" customFormat="1" ht="12" customHeight="1">
      <c r="A36" t="str">
        <f t="shared" si="1"/>
        <v>4065.1</v>
      </c>
      <c r="B36" t="str">
        <f t="shared" si="2"/>
        <v>4065.2</v>
      </c>
      <c r="C36" t="str">
        <f t="shared" si="3"/>
        <v>4065.3</v>
      </c>
      <c r="D36" t="str">
        <f t="shared" si="4"/>
        <v>4065.4</v>
      </c>
      <c r="E36" t="str">
        <f t="shared" si="5"/>
        <v>4065.5</v>
      </c>
      <c r="F36" t="str">
        <f t="shared" si="6"/>
        <v>4065.6</v>
      </c>
      <c r="G36" t="str">
        <f t="shared" si="7"/>
        <v>4065.7</v>
      </c>
      <c r="H36" t="str">
        <f t="shared" si="8"/>
        <v>4065.8</v>
      </c>
      <c r="I36" t="str">
        <f t="shared" si="9"/>
        <v>4065.9</v>
      </c>
      <c r="J36" t="str">
        <f t="shared" si="10"/>
        <v>4065.10</v>
      </c>
      <c r="K36" t="str">
        <f t="shared" si="11"/>
        <v>4065.11</v>
      </c>
      <c r="L36" t="str">
        <f t="shared" si="12"/>
        <v>4065.12</v>
      </c>
      <c r="M36" s="7">
        <v>4065</v>
      </c>
      <c r="N36" s="7" t="s">
        <v>96</v>
      </c>
      <c r="O36" s="7" t="s">
        <v>97</v>
      </c>
      <c r="P36" s="7" t="s">
        <v>220</v>
      </c>
      <c r="Q36" s="70">
        <v>8369</v>
      </c>
      <c r="R36" s="70">
        <v>9826</v>
      </c>
      <c r="S36" s="70">
        <v>10355</v>
      </c>
      <c r="T36" s="70">
        <v>11283</v>
      </c>
      <c r="U36" s="70">
        <v>0</v>
      </c>
      <c r="V36" s="70">
        <v>0</v>
      </c>
      <c r="W36" s="70">
        <v>0</v>
      </c>
      <c r="X36" s="70">
        <v>0</v>
      </c>
      <c r="Y36" s="70">
        <v>0</v>
      </c>
      <c r="Z36" s="70">
        <v>0</v>
      </c>
      <c r="AA36" s="70">
        <v>0</v>
      </c>
      <c r="AB36" s="70">
        <v>0</v>
      </c>
      <c r="AC36" s="70">
        <v>39833</v>
      </c>
    </row>
    <row r="37" spans="1:29" s="7" customFormat="1" ht="12" customHeight="1">
      <c r="A37" t="str">
        <f t="shared" si="1"/>
        <v>4190.1</v>
      </c>
      <c r="B37" t="str">
        <f t="shared" si="2"/>
        <v>4190.2</v>
      </c>
      <c r="C37" t="str">
        <f t="shared" si="3"/>
        <v>4190.3</v>
      </c>
      <c r="D37" t="str">
        <f t="shared" si="4"/>
        <v>4190.4</v>
      </c>
      <c r="E37" t="str">
        <f t="shared" si="5"/>
        <v>4190.5</v>
      </c>
      <c r="F37" t="str">
        <f t="shared" si="6"/>
        <v>4190.6</v>
      </c>
      <c r="G37" t="str">
        <f t="shared" si="7"/>
        <v>4190.7</v>
      </c>
      <c r="H37" t="str">
        <f t="shared" si="8"/>
        <v>4190.8</v>
      </c>
      <c r="I37" t="str">
        <f t="shared" si="9"/>
        <v>4190.9</v>
      </c>
      <c r="J37" t="str">
        <f t="shared" si="10"/>
        <v>4190.10</v>
      </c>
      <c r="K37" t="str">
        <f t="shared" si="11"/>
        <v>4190.11</v>
      </c>
      <c r="L37" t="str">
        <f t="shared" si="12"/>
        <v>4190.12</v>
      </c>
      <c r="M37" s="7">
        <v>4190</v>
      </c>
      <c r="N37" s="7" t="s">
        <v>158</v>
      </c>
      <c r="O37" s="7" t="s">
        <v>41</v>
      </c>
      <c r="P37" s="7" t="s">
        <v>220</v>
      </c>
      <c r="Q37" s="70">
        <v>5583</v>
      </c>
      <c r="R37" s="70">
        <v>5182</v>
      </c>
      <c r="S37" s="70">
        <v>5340</v>
      </c>
      <c r="T37" s="70">
        <v>9154</v>
      </c>
      <c r="U37" s="70">
        <v>0</v>
      </c>
      <c r="V37" s="70">
        <v>0</v>
      </c>
      <c r="W37" s="70">
        <v>0</v>
      </c>
      <c r="X37" s="70">
        <v>0</v>
      </c>
      <c r="Y37" s="70">
        <v>0</v>
      </c>
      <c r="Z37" s="70">
        <v>0</v>
      </c>
      <c r="AA37" s="70">
        <v>0</v>
      </c>
      <c r="AB37" s="70">
        <v>0</v>
      </c>
      <c r="AC37" s="70">
        <v>25259</v>
      </c>
    </row>
    <row r="38" spans="1:29" s="7" customFormat="1" ht="12" customHeight="1">
      <c r="A38" t="str">
        <f t="shared" si="1"/>
        <v>4475.1</v>
      </c>
      <c r="B38" t="str">
        <f t="shared" si="2"/>
        <v>4475.2</v>
      </c>
      <c r="C38" t="str">
        <f t="shared" si="3"/>
        <v>4475.3</v>
      </c>
      <c r="D38" t="str">
        <f t="shared" si="4"/>
        <v>4475.4</v>
      </c>
      <c r="E38" t="str">
        <f t="shared" si="5"/>
        <v>4475.5</v>
      </c>
      <c r="F38" t="str">
        <f t="shared" si="6"/>
        <v>4475.6</v>
      </c>
      <c r="G38" t="str">
        <f t="shared" si="7"/>
        <v>4475.7</v>
      </c>
      <c r="H38" t="str">
        <f t="shared" si="8"/>
        <v>4475.8</v>
      </c>
      <c r="I38" t="str">
        <f t="shared" si="9"/>
        <v>4475.9</v>
      </c>
      <c r="J38" t="str">
        <f t="shared" si="10"/>
        <v>4475.10</v>
      </c>
      <c r="K38" t="str">
        <f t="shared" si="11"/>
        <v>4475.11</v>
      </c>
      <c r="L38" t="str">
        <f t="shared" si="12"/>
        <v>4475.12</v>
      </c>
      <c r="M38" s="7">
        <v>4475</v>
      </c>
      <c r="N38" s="7" t="s">
        <v>100</v>
      </c>
      <c r="O38" s="7" t="s">
        <v>44</v>
      </c>
      <c r="P38" s="7" t="s">
        <v>220</v>
      </c>
      <c r="Q38" s="70">
        <v>4130</v>
      </c>
      <c r="R38" s="70">
        <v>5650</v>
      </c>
      <c r="S38" s="70">
        <v>5837</v>
      </c>
      <c r="T38" s="70">
        <v>5289</v>
      </c>
      <c r="U38" s="70">
        <v>0</v>
      </c>
      <c r="V38" s="70">
        <v>0</v>
      </c>
      <c r="W38" s="70">
        <v>0</v>
      </c>
      <c r="X38" s="70">
        <v>0</v>
      </c>
      <c r="Y38" s="70">
        <v>0</v>
      </c>
      <c r="Z38" s="70">
        <v>0</v>
      </c>
      <c r="AA38" s="70">
        <v>0</v>
      </c>
      <c r="AB38" s="70">
        <v>0</v>
      </c>
      <c r="AC38" s="70">
        <v>20906</v>
      </c>
    </row>
    <row r="39" spans="1:29" s="7" customFormat="1" ht="12" customHeight="1">
      <c r="A39" t="str">
        <f t="shared" si="1"/>
        <v>4630.1</v>
      </c>
      <c r="B39" t="str">
        <f t="shared" si="2"/>
        <v>4630.2</v>
      </c>
      <c r="C39" t="str">
        <f t="shared" si="3"/>
        <v>4630.3</v>
      </c>
      <c r="D39" t="str">
        <f t="shared" si="4"/>
        <v>4630.4</v>
      </c>
      <c r="E39" t="str">
        <f t="shared" si="5"/>
        <v>4630.5</v>
      </c>
      <c r="F39" t="str">
        <f t="shared" si="6"/>
        <v>4630.6</v>
      </c>
      <c r="G39" t="str">
        <f t="shared" si="7"/>
        <v>4630.7</v>
      </c>
      <c r="H39" t="str">
        <f t="shared" si="8"/>
        <v>4630.8</v>
      </c>
      <c r="I39" t="str">
        <f t="shared" si="9"/>
        <v>4630.9</v>
      </c>
      <c r="J39" t="str">
        <f t="shared" si="10"/>
        <v>4630.10</v>
      </c>
      <c r="K39" t="str">
        <f t="shared" si="11"/>
        <v>4630.11</v>
      </c>
      <c r="L39" t="str">
        <f t="shared" si="12"/>
        <v>4630.12</v>
      </c>
      <c r="M39" s="7">
        <v>4630</v>
      </c>
      <c r="N39" s="7" t="s">
        <v>151</v>
      </c>
      <c r="O39" s="7" t="s">
        <v>153</v>
      </c>
      <c r="P39" s="7" t="s">
        <v>220</v>
      </c>
      <c r="Q39" s="70">
        <v>2481</v>
      </c>
      <c r="R39" s="70">
        <v>2988</v>
      </c>
      <c r="S39" s="70">
        <v>3996</v>
      </c>
      <c r="T39" s="70">
        <v>2532</v>
      </c>
      <c r="U39" s="70">
        <v>0</v>
      </c>
      <c r="V39" s="70">
        <v>0</v>
      </c>
      <c r="W39" s="70">
        <v>0</v>
      </c>
      <c r="X39" s="70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11997</v>
      </c>
    </row>
    <row r="40" spans="1:29" s="7" customFormat="1" ht="12" customHeight="1">
      <c r="A40" t="str">
        <f t="shared" si="1"/>
        <v>5429.1</v>
      </c>
      <c r="B40" t="str">
        <f t="shared" si="2"/>
        <v>5429.2</v>
      </c>
      <c r="C40" t="str">
        <f t="shared" si="3"/>
        <v>5429.3</v>
      </c>
      <c r="D40" t="str">
        <f t="shared" si="4"/>
        <v>5429.4</v>
      </c>
      <c r="E40" t="str">
        <f t="shared" si="5"/>
        <v>5429.5</v>
      </c>
      <c r="F40" t="str">
        <f t="shared" si="6"/>
        <v>5429.6</v>
      </c>
      <c r="G40" t="str">
        <f t="shared" si="7"/>
        <v>5429.7</v>
      </c>
      <c r="H40" t="str">
        <f t="shared" si="8"/>
        <v>5429.8</v>
      </c>
      <c r="I40" t="str">
        <f t="shared" si="9"/>
        <v>5429.9</v>
      </c>
      <c r="J40" t="str">
        <f t="shared" si="10"/>
        <v>5429.10</v>
      </c>
      <c r="K40" t="str">
        <f t="shared" si="11"/>
        <v>5429.11</v>
      </c>
      <c r="L40" t="str">
        <f t="shared" si="12"/>
        <v>5429.12</v>
      </c>
      <c r="M40" s="7">
        <v>5429</v>
      </c>
      <c r="N40" s="7" t="s">
        <v>74</v>
      </c>
      <c r="O40" s="7" t="s">
        <v>75</v>
      </c>
      <c r="P40" s="7" t="s">
        <v>220</v>
      </c>
      <c r="Q40" s="70">
        <v>4490</v>
      </c>
      <c r="R40" s="70">
        <v>5500</v>
      </c>
      <c r="S40" s="70">
        <v>6390</v>
      </c>
      <c r="T40" s="70">
        <v>6260</v>
      </c>
      <c r="U40" s="70">
        <v>0</v>
      </c>
      <c r="V40" s="70">
        <v>0</v>
      </c>
      <c r="W40" s="70">
        <v>0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22640</v>
      </c>
    </row>
    <row r="41" spans="1:29" s="7" customFormat="1" ht="12" customHeight="1">
      <c r="A41" t="str">
        <f t="shared" si="1"/>
        <v>5436.1</v>
      </c>
      <c r="B41" t="str">
        <f t="shared" si="2"/>
        <v>5436.2</v>
      </c>
      <c r="C41" t="str">
        <f t="shared" si="3"/>
        <v>5436.3</v>
      </c>
      <c r="D41" t="str">
        <f t="shared" si="4"/>
        <v>5436.4</v>
      </c>
      <c r="E41" t="str">
        <f t="shared" si="5"/>
        <v>5436.5</v>
      </c>
      <c r="F41" t="str">
        <f t="shared" si="6"/>
        <v>5436.6</v>
      </c>
      <c r="G41" t="str">
        <f t="shared" si="7"/>
        <v>5436.7</v>
      </c>
      <c r="H41" t="str">
        <f t="shared" si="8"/>
        <v>5436.8</v>
      </c>
      <c r="I41" t="str">
        <f t="shared" si="9"/>
        <v>5436.9</v>
      </c>
      <c r="J41" t="str">
        <f t="shared" si="10"/>
        <v>5436.10</v>
      </c>
      <c r="K41" t="str">
        <f t="shared" si="11"/>
        <v>5436.11</v>
      </c>
      <c r="L41" t="str">
        <f t="shared" si="12"/>
        <v>5436.12</v>
      </c>
      <c r="M41" s="7">
        <v>5436</v>
      </c>
      <c r="N41" s="7" t="s">
        <v>103</v>
      </c>
      <c r="O41" s="7" t="s">
        <v>104</v>
      </c>
      <c r="P41" s="7" t="s">
        <v>220</v>
      </c>
      <c r="Q41" s="70">
        <v>5907</v>
      </c>
      <c r="R41" s="70">
        <v>7089</v>
      </c>
      <c r="S41" s="70">
        <v>11816</v>
      </c>
      <c r="T41" s="70">
        <v>9453</v>
      </c>
      <c r="U41" s="70">
        <v>9453</v>
      </c>
      <c r="V41" s="70">
        <v>9453</v>
      </c>
      <c r="W41" s="70">
        <v>10634</v>
      </c>
      <c r="X41" s="70">
        <v>8271</v>
      </c>
      <c r="Y41" s="70">
        <v>8271</v>
      </c>
      <c r="Z41" s="70">
        <v>8271</v>
      </c>
      <c r="AA41" s="70">
        <v>10634</v>
      </c>
      <c r="AB41" s="70">
        <v>18907</v>
      </c>
      <c r="AC41" s="70">
        <v>118159</v>
      </c>
    </row>
    <row r="42" spans="1:29" s="7" customFormat="1" ht="12" customHeight="1">
      <c r="A42" t="str">
        <f t="shared" si="1"/>
        <v>5481.1</v>
      </c>
      <c r="B42" t="str">
        <f t="shared" si="2"/>
        <v>5481.2</v>
      </c>
      <c r="C42" t="str">
        <f t="shared" si="3"/>
        <v>5481.3</v>
      </c>
      <c r="D42" t="str">
        <f t="shared" si="4"/>
        <v>5481.4</v>
      </c>
      <c r="E42" t="str">
        <f t="shared" si="5"/>
        <v>5481.5</v>
      </c>
      <c r="F42" t="str">
        <f t="shared" si="6"/>
        <v>5481.6</v>
      </c>
      <c r="G42" t="str">
        <f t="shared" si="7"/>
        <v>5481.7</v>
      </c>
      <c r="H42" t="str">
        <f t="shared" si="8"/>
        <v>5481.8</v>
      </c>
      <c r="I42" t="str">
        <f t="shared" si="9"/>
        <v>5481.9</v>
      </c>
      <c r="J42" t="str">
        <f t="shared" si="10"/>
        <v>5481.10</v>
      </c>
      <c r="K42" t="str">
        <f t="shared" si="11"/>
        <v>5481.11</v>
      </c>
      <c r="L42" t="str">
        <f t="shared" si="12"/>
        <v>5481.12</v>
      </c>
      <c r="M42" s="7">
        <v>5481</v>
      </c>
      <c r="N42" s="7" t="s">
        <v>105</v>
      </c>
      <c r="O42" s="7" t="s">
        <v>42</v>
      </c>
      <c r="P42" s="7" t="s">
        <v>220</v>
      </c>
      <c r="Q42" s="70">
        <v>3470</v>
      </c>
      <c r="R42" s="70">
        <v>2960</v>
      </c>
      <c r="S42" s="70">
        <v>4000</v>
      </c>
      <c r="T42" s="70">
        <v>3300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13730</v>
      </c>
    </row>
    <row r="43" spans="1:29" s="7" customFormat="1" ht="12" customHeight="1">
      <c r="A43" t="str">
        <f t="shared" si="1"/>
        <v>5532.1</v>
      </c>
      <c r="B43" t="str">
        <f t="shared" si="2"/>
        <v>5532.2</v>
      </c>
      <c r="C43" t="str">
        <f t="shared" si="3"/>
        <v>5532.3</v>
      </c>
      <c r="D43" t="str">
        <f t="shared" si="4"/>
        <v>5532.4</v>
      </c>
      <c r="E43" t="str">
        <f t="shared" si="5"/>
        <v>5532.5</v>
      </c>
      <c r="F43" t="str">
        <f t="shared" si="6"/>
        <v>5532.6</v>
      </c>
      <c r="G43" t="str">
        <f t="shared" si="7"/>
        <v>5532.7</v>
      </c>
      <c r="H43" t="str">
        <f t="shared" si="8"/>
        <v>5532.8</v>
      </c>
      <c r="I43" t="str">
        <f t="shared" si="9"/>
        <v>5532.9</v>
      </c>
      <c r="J43" t="str">
        <f t="shared" si="10"/>
        <v>5532.10</v>
      </c>
      <c r="K43" t="str">
        <f t="shared" si="11"/>
        <v>5532.11</v>
      </c>
      <c r="L43" t="str">
        <f t="shared" si="12"/>
        <v>5532.12</v>
      </c>
      <c r="M43" s="7">
        <v>5532</v>
      </c>
      <c r="N43" s="7" t="s">
        <v>59</v>
      </c>
      <c r="O43" s="7" t="s">
        <v>60</v>
      </c>
      <c r="P43" s="7" t="s">
        <v>220</v>
      </c>
      <c r="Q43" s="70">
        <v>3485</v>
      </c>
      <c r="R43" s="70">
        <v>3439</v>
      </c>
      <c r="S43" s="70">
        <v>4650</v>
      </c>
      <c r="T43" s="70">
        <v>4008</v>
      </c>
      <c r="U43" s="70">
        <v>0</v>
      </c>
      <c r="V43" s="70">
        <v>0</v>
      </c>
      <c r="W43" s="70">
        <v>0</v>
      </c>
      <c r="X43" s="70">
        <v>0</v>
      </c>
      <c r="Y43" s="70">
        <v>0</v>
      </c>
      <c r="Z43" s="70">
        <v>0</v>
      </c>
      <c r="AA43" s="70">
        <v>0</v>
      </c>
      <c r="AB43" s="70">
        <v>0</v>
      </c>
      <c r="AC43" s="70">
        <v>15582</v>
      </c>
    </row>
    <row r="44" spans="1:29" s="7" customFormat="1" ht="12" customHeight="1">
      <c r="A44" t="str">
        <f t="shared" si="1"/>
        <v>5550.1</v>
      </c>
      <c r="B44" t="str">
        <f t="shared" si="2"/>
        <v>5550.2</v>
      </c>
      <c r="C44" t="str">
        <f t="shared" si="3"/>
        <v>5550.3</v>
      </c>
      <c r="D44" t="str">
        <f t="shared" si="4"/>
        <v>5550.4</v>
      </c>
      <c r="E44" t="str">
        <f t="shared" si="5"/>
        <v>5550.5</v>
      </c>
      <c r="F44" t="str">
        <f t="shared" si="6"/>
        <v>5550.6</v>
      </c>
      <c r="G44" t="str">
        <f t="shared" si="7"/>
        <v>5550.7</v>
      </c>
      <c r="H44" t="str">
        <f t="shared" si="8"/>
        <v>5550.8</v>
      </c>
      <c r="I44" t="str">
        <f t="shared" si="9"/>
        <v>5550.9</v>
      </c>
      <c r="J44" t="str">
        <f t="shared" si="10"/>
        <v>5550.10</v>
      </c>
      <c r="K44" t="str">
        <f t="shared" si="11"/>
        <v>5550.11</v>
      </c>
      <c r="L44" t="str">
        <f t="shared" si="12"/>
        <v>5550.12</v>
      </c>
      <c r="M44" s="7">
        <v>5550</v>
      </c>
      <c r="N44" s="7" t="s">
        <v>83</v>
      </c>
      <c r="O44" s="7" t="s">
        <v>43</v>
      </c>
      <c r="P44" s="7" t="s">
        <v>220</v>
      </c>
      <c r="Q44" s="70">
        <v>7853</v>
      </c>
      <c r="R44" s="70">
        <v>9041</v>
      </c>
      <c r="S44" s="70">
        <v>13893</v>
      </c>
      <c r="T44" s="70">
        <v>9855</v>
      </c>
      <c r="U44" s="70">
        <v>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0">
        <v>0</v>
      </c>
      <c r="AC44" s="70">
        <v>40642</v>
      </c>
    </row>
    <row r="45" spans="1:29" s="7" customFormat="1" ht="12" customHeight="1">
      <c r="A45" t="str">
        <f t="shared" si="1"/>
        <v>6065.1</v>
      </c>
      <c r="B45" t="str">
        <f t="shared" si="2"/>
        <v>6065.2</v>
      </c>
      <c r="C45" t="str">
        <f t="shared" si="3"/>
        <v>6065.3</v>
      </c>
      <c r="D45" t="str">
        <f t="shared" si="4"/>
        <v>6065.4</v>
      </c>
      <c r="E45" t="str">
        <f t="shared" si="5"/>
        <v>6065.5</v>
      </c>
      <c r="F45" t="str">
        <f t="shared" si="6"/>
        <v>6065.6</v>
      </c>
      <c r="G45" t="str">
        <f t="shared" si="7"/>
        <v>6065.7</v>
      </c>
      <c r="H45" t="str">
        <f t="shared" si="8"/>
        <v>6065.8</v>
      </c>
      <c r="I45" t="str">
        <f t="shared" si="9"/>
        <v>6065.9</v>
      </c>
      <c r="J45" t="str">
        <f t="shared" si="10"/>
        <v>6065.10</v>
      </c>
      <c r="K45" t="str">
        <f t="shared" si="11"/>
        <v>6065.11</v>
      </c>
      <c r="L45" t="str">
        <f t="shared" si="12"/>
        <v>6065.12</v>
      </c>
      <c r="M45" s="7">
        <v>6065</v>
      </c>
      <c r="N45" s="7" t="s">
        <v>106</v>
      </c>
      <c r="O45" s="7" t="s">
        <v>107</v>
      </c>
      <c r="P45" s="7" t="s">
        <v>220</v>
      </c>
      <c r="Q45" s="70">
        <v>3972</v>
      </c>
      <c r="R45" s="70">
        <v>3468</v>
      </c>
      <c r="S45" s="70">
        <v>6424</v>
      </c>
      <c r="T45" s="70">
        <v>4284</v>
      </c>
      <c r="U45" s="70">
        <v>0</v>
      </c>
      <c r="V45" s="70">
        <v>0</v>
      </c>
      <c r="W45" s="70">
        <v>0</v>
      </c>
      <c r="X45" s="70">
        <v>0</v>
      </c>
      <c r="Y45" s="70">
        <v>0</v>
      </c>
      <c r="Z45" s="70">
        <v>0</v>
      </c>
      <c r="AA45" s="70">
        <v>0</v>
      </c>
      <c r="AB45" s="70">
        <v>0</v>
      </c>
      <c r="AC45" s="70">
        <v>18148</v>
      </c>
    </row>
    <row r="46" spans="1:29" s="7" customFormat="1" ht="10.5" customHeight="1">
      <c r="A46" t="str">
        <f t="shared" si="1"/>
        <v>6219.1</v>
      </c>
      <c r="B46" t="str">
        <f t="shared" si="2"/>
        <v>6219.2</v>
      </c>
      <c r="C46" t="str">
        <f t="shared" si="3"/>
        <v>6219.3</v>
      </c>
      <c r="D46" t="str">
        <f t="shared" si="4"/>
        <v>6219.4</v>
      </c>
      <c r="E46" t="str">
        <f t="shared" si="5"/>
        <v>6219.5</v>
      </c>
      <c r="F46" t="str">
        <f t="shared" si="6"/>
        <v>6219.6</v>
      </c>
      <c r="G46" t="str">
        <f t="shared" si="7"/>
        <v>6219.7</v>
      </c>
      <c r="H46" t="str">
        <f t="shared" si="8"/>
        <v>6219.8</v>
      </c>
      <c r="I46" t="str">
        <f t="shared" si="9"/>
        <v>6219.9</v>
      </c>
      <c r="J46" t="str">
        <f t="shared" si="10"/>
        <v>6219.10</v>
      </c>
      <c r="K46" t="str">
        <f t="shared" si="11"/>
        <v>6219.11</v>
      </c>
      <c r="L46" t="str">
        <f t="shared" si="12"/>
        <v>6219.12</v>
      </c>
      <c r="M46" s="7">
        <v>6219</v>
      </c>
      <c r="N46" s="7" t="s">
        <v>110</v>
      </c>
      <c r="O46" s="7" t="s">
        <v>29</v>
      </c>
      <c r="P46" s="7" t="s">
        <v>220</v>
      </c>
      <c r="Q46" s="70">
        <v>2179</v>
      </c>
      <c r="R46" s="70">
        <v>2894</v>
      </c>
      <c r="S46" s="70">
        <v>3669</v>
      </c>
      <c r="T46" s="70">
        <v>3796</v>
      </c>
      <c r="U46" s="70">
        <v>0</v>
      </c>
      <c r="V46" s="70">
        <v>0</v>
      </c>
      <c r="W46" s="70">
        <v>0</v>
      </c>
      <c r="X46" s="70">
        <v>0</v>
      </c>
      <c r="Y46" s="70">
        <v>0</v>
      </c>
      <c r="Z46" s="70">
        <v>0</v>
      </c>
      <c r="AA46" s="70">
        <v>0</v>
      </c>
      <c r="AB46" s="70">
        <v>0</v>
      </c>
      <c r="AC46" s="70">
        <v>12538</v>
      </c>
    </row>
    <row r="47" spans="1:29" s="7" customFormat="1" ht="12" customHeight="1">
      <c r="A47" t="str">
        <f t="shared" si="1"/>
        <v>6690.1</v>
      </c>
      <c r="B47" t="str">
        <f t="shared" si="2"/>
        <v>6690.2</v>
      </c>
      <c r="C47" t="str">
        <f t="shared" si="3"/>
        <v>6690.3</v>
      </c>
      <c r="D47" t="str">
        <f t="shared" si="4"/>
        <v>6690.4</v>
      </c>
      <c r="E47" t="str">
        <f t="shared" si="5"/>
        <v>6690.5</v>
      </c>
      <c r="F47" t="str">
        <f t="shared" si="6"/>
        <v>6690.6</v>
      </c>
      <c r="G47" t="str">
        <f t="shared" si="7"/>
        <v>6690.7</v>
      </c>
      <c r="H47" t="str">
        <f t="shared" si="8"/>
        <v>6690.8</v>
      </c>
      <c r="I47" t="str">
        <f t="shared" si="9"/>
        <v>6690.9</v>
      </c>
      <c r="J47" t="str">
        <f t="shared" si="10"/>
        <v>6690.10</v>
      </c>
      <c r="K47" t="str">
        <f t="shared" si="11"/>
        <v>6690.11</v>
      </c>
      <c r="L47" t="str">
        <f t="shared" si="12"/>
        <v>6690.12</v>
      </c>
      <c r="M47" s="7">
        <v>6690</v>
      </c>
      <c r="N47" s="7" t="s">
        <v>111</v>
      </c>
      <c r="O47" s="7" t="s">
        <v>112</v>
      </c>
      <c r="P47" s="7" t="s">
        <v>220</v>
      </c>
      <c r="Q47" s="70">
        <v>8150</v>
      </c>
      <c r="R47" s="70">
        <v>12480</v>
      </c>
      <c r="S47" s="70">
        <v>9800</v>
      </c>
      <c r="T47" s="70">
        <v>13910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0</v>
      </c>
      <c r="AC47" s="70">
        <v>44340</v>
      </c>
    </row>
    <row r="48" spans="1:29" s="7" customFormat="1" ht="12" customHeight="1">
      <c r="A48" t="str">
        <f t="shared" si="1"/>
        <v>6691.1</v>
      </c>
      <c r="B48" t="str">
        <f t="shared" si="2"/>
        <v>6691.2</v>
      </c>
      <c r="C48" t="str">
        <f t="shared" si="3"/>
        <v>6691.3</v>
      </c>
      <c r="D48" t="str">
        <f t="shared" si="4"/>
        <v>6691.4</v>
      </c>
      <c r="E48" t="str">
        <f t="shared" si="5"/>
        <v>6691.5</v>
      </c>
      <c r="F48" t="str">
        <f t="shared" si="6"/>
        <v>6691.6</v>
      </c>
      <c r="G48" t="str">
        <f t="shared" si="7"/>
        <v>6691.7</v>
      </c>
      <c r="H48" t="str">
        <f t="shared" si="8"/>
        <v>6691.8</v>
      </c>
      <c r="I48" t="str">
        <f t="shared" si="9"/>
        <v>6691.9</v>
      </c>
      <c r="J48" t="str">
        <f t="shared" si="10"/>
        <v>6691.10</v>
      </c>
      <c r="K48" t="str">
        <f t="shared" si="11"/>
        <v>6691.11</v>
      </c>
      <c r="L48" t="str">
        <f t="shared" si="12"/>
        <v>6691.12</v>
      </c>
      <c r="M48" s="7">
        <v>6691</v>
      </c>
      <c r="N48" s="7" t="s">
        <v>113</v>
      </c>
      <c r="O48" s="7" t="s">
        <v>114</v>
      </c>
      <c r="P48" s="7" t="s">
        <v>220</v>
      </c>
      <c r="Q48" s="70">
        <v>3370</v>
      </c>
      <c r="R48" s="70">
        <v>4690</v>
      </c>
      <c r="S48" s="70">
        <v>4910</v>
      </c>
      <c r="T48" s="70">
        <v>6740</v>
      </c>
      <c r="U48" s="70">
        <v>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70">
        <v>0</v>
      </c>
      <c r="AC48" s="70">
        <v>19710</v>
      </c>
    </row>
    <row r="49" spans="1:29" s="7" customFormat="1" ht="12" customHeight="1">
      <c r="A49" t="str">
        <f t="shared" si="1"/>
        <v>6735.1</v>
      </c>
      <c r="B49" t="str">
        <f t="shared" si="2"/>
        <v>6735.2</v>
      </c>
      <c r="C49" t="str">
        <f t="shared" si="3"/>
        <v>6735.3</v>
      </c>
      <c r="D49" t="str">
        <f t="shared" si="4"/>
        <v>6735.4</v>
      </c>
      <c r="E49" t="str">
        <f t="shared" si="5"/>
        <v>6735.5</v>
      </c>
      <c r="F49" t="str">
        <f t="shared" si="6"/>
        <v>6735.6</v>
      </c>
      <c r="G49" t="str">
        <f t="shared" si="7"/>
        <v>6735.7</v>
      </c>
      <c r="H49" t="str">
        <f t="shared" si="8"/>
        <v>6735.8</v>
      </c>
      <c r="I49" t="str">
        <f t="shared" si="9"/>
        <v>6735.9</v>
      </c>
      <c r="J49" t="str">
        <f t="shared" si="10"/>
        <v>6735.10</v>
      </c>
      <c r="K49" t="str">
        <f t="shared" si="11"/>
        <v>6735.11</v>
      </c>
      <c r="L49" t="str">
        <f t="shared" si="12"/>
        <v>6735.12</v>
      </c>
      <c r="M49" s="7">
        <v>6735</v>
      </c>
      <c r="N49" s="7" t="s">
        <v>102</v>
      </c>
      <c r="O49" s="7" t="s">
        <v>34</v>
      </c>
      <c r="P49" s="7" t="s">
        <v>220</v>
      </c>
      <c r="Q49" s="70">
        <v>3198</v>
      </c>
      <c r="R49" s="70">
        <v>3713</v>
      </c>
      <c r="S49" s="70">
        <v>4490</v>
      </c>
      <c r="T49" s="70">
        <v>3173</v>
      </c>
      <c r="U49" s="70">
        <v>0</v>
      </c>
      <c r="V49" s="70">
        <v>0</v>
      </c>
      <c r="W49" s="70">
        <v>0</v>
      </c>
      <c r="X49" s="70">
        <v>0</v>
      </c>
      <c r="Y49" s="70">
        <v>0</v>
      </c>
      <c r="Z49" s="70">
        <v>0</v>
      </c>
      <c r="AA49" s="70">
        <v>0</v>
      </c>
      <c r="AB49" s="70">
        <v>0</v>
      </c>
      <c r="AC49" s="70">
        <v>14574</v>
      </c>
    </row>
    <row r="50" spans="1:29" s="7" customFormat="1" ht="12" customHeight="1">
      <c r="A50" t="str">
        <f t="shared" si="1"/>
        <v>6830.1</v>
      </c>
      <c r="B50" t="str">
        <f t="shared" si="2"/>
        <v>6830.2</v>
      </c>
      <c r="C50" t="str">
        <f t="shared" si="3"/>
        <v>6830.3</v>
      </c>
      <c r="D50" t="str">
        <f t="shared" si="4"/>
        <v>6830.4</v>
      </c>
      <c r="E50" t="str">
        <f t="shared" si="5"/>
        <v>6830.5</v>
      </c>
      <c r="F50" t="str">
        <f t="shared" si="6"/>
        <v>6830.6</v>
      </c>
      <c r="G50" t="str">
        <f t="shared" si="7"/>
        <v>6830.7</v>
      </c>
      <c r="H50" t="str">
        <f t="shared" si="8"/>
        <v>6830.8</v>
      </c>
      <c r="I50" t="str">
        <f t="shared" si="9"/>
        <v>6830.9</v>
      </c>
      <c r="J50" t="str">
        <f t="shared" si="10"/>
        <v>6830.10</v>
      </c>
      <c r="K50" t="str">
        <f t="shared" si="11"/>
        <v>6830.11</v>
      </c>
      <c r="L50" t="str">
        <f t="shared" si="12"/>
        <v>6830.12</v>
      </c>
      <c r="M50" s="7">
        <v>6830</v>
      </c>
      <c r="N50" s="7" t="s">
        <v>101</v>
      </c>
      <c r="O50" s="7" t="s">
        <v>37</v>
      </c>
      <c r="P50" s="7" t="s">
        <v>220</v>
      </c>
      <c r="Q50" s="70">
        <v>2720</v>
      </c>
      <c r="R50" s="70">
        <v>4430</v>
      </c>
      <c r="S50" s="70">
        <v>4760</v>
      </c>
      <c r="T50" s="70">
        <v>6770</v>
      </c>
      <c r="U50" s="70">
        <v>0</v>
      </c>
      <c r="V50" s="70">
        <v>0</v>
      </c>
      <c r="W50" s="70">
        <v>0</v>
      </c>
      <c r="X50" s="70">
        <v>0</v>
      </c>
      <c r="Y50" s="70">
        <v>0</v>
      </c>
      <c r="Z50" s="70">
        <v>0</v>
      </c>
      <c r="AA50" s="70">
        <v>0</v>
      </c>
      <c r="AB50" s="70">
        <v>0</v>
      </c>
      <c r="AC50" s="70">
        <v>18680</v>
      </c>
    </row>
    <row r="51" spans="1:29" s="7" customFormat="1" ht="12" customHeight="1">
      <c r="A51" t="str">
        <f t="shared" si="1"/>
        <v>6887.1</v>
      </c>
      <c r="B51" t="str">
        <f t="shared" si="2"/>
        <v>6887.2</v>
      </c>
      <c r="C51" t="str">
        <f t="shared" si="3"/>
        <v>6887.3</v>
      </c>
      <c r="D51" t="str">
        <f t="shared" si="4"/>
        <v>6887.4</v>
      </c>
      <c r="E51" t="str">
        <f t="shared" si="5"/>
        <v>6887.5</v>
      </c>
      <c r="F51" t="str">
        <f t="shared" si="6"/>
        <v>6887.6</v>
      </c>
      <c r="G51" t="str">
        <f t="shared" si="7"/>
        <v>6887.7</v>
      </c>
      <c r="H51" t="str">
        <f t="shared" si="8"/>
        <v>6887.8</v>
      </c>
      <c r="I51" t="str">
        <f t="shared" si="9"/>
        <v>6887.9</v>
      </c>
      <c r="J51" t="str">
        <f t="shared" si="10"/>
        <v>6887.10</v>
      </c>
      <c r="K51" t="str">
        <f t="shared" si="11"/>
        <v>6887.11</v>
      </c>
      <c r="L51" t="str">
        <f t="shared" si="12"/>
        <v>6887.12</v>
      </c>
      <c r="M51" s="7">
        <v>6887</v>
      </c>
      <c r="N51" s="7" t="s">
        <v>115</v>
      </c>
      <c r="O51" s="7" t="s">
        <v>116</v>
      </c>
      <c r="P51" s="7" t="s">
        <v>220</v>
      </c>
      <c r="Q51" s="70">
        <v>4050</v>
      </c>
      <c r="R51" s="70">
        <v>4240</v>
      </c>
      <c r="S51" s="70">
        <v>4287</v>
      </c>
      <c r="T51" s="70">
        <v>4568</v>
      </c>
      <c r="U51" s="70">
        <v>0</v>
      </c>
      <c r="V51" s="70">
        <v>0</v>
      </c>
      <c r="W51" s="70">
        <v>0</v>
      </c>
      <c r="X51" s="70">
        <v>0</v>
      </c>
      <c r="Y51" s="70">
        <v>0</v>
      </c>
      <c r="Z51" s="70">
        <v>0</v>
      </c>
      <c r="AA51" s="70">
        <v>0</v>
      </c>
      <c r="AB51" s="70">
        <v>0</v>
      </c>
      <c r="AC51" s="70">
        <v>17145</v>
      </c>
    </row>
    <row r="52" spans="1:29" s="7" customFormat="1" ht="12" customHeight="1">
      <c r="A52" t="str">
        <f t="shared" si="1"/>
        <v>7076.1</v>
      </c>
      <c r="B52" t="str">
        <f t="shared" si="2"/>
        <v>7076.2</v>
      </c>
      <c r="C52" t="str">
        <f t="shared" si="3"/>
        <v>7076.3</v>
      </c>
      <c r="D52" t="str">
        <f t="shared" si="4"/>
        <v>7076.4</v>
      </c>
      <c r="E52" t="str">
        <f t="shared" si="5"/>
        <v>7076.5</v>
      </c>
      <c r="F52" t="str">
        <f t="shared" si="6"/>
        <v>7076.6</v>
      </c>
      <c r="G52" t="str">
        <f t="shared" si="7"/>
        <v>7076.7</v>
      </c>
      <c r="H52" t="str">
        <f t="shared" si="8"/>
        <v>7076.8</v>
      </c>
      <c r="I52" t="str">
        <f t="shared" si="9"/>
        <v>7076.9</v>
      </c>
      <c r="J52" t="str">
        <f t="shared" si="10"/>
        <v>7076.10</v>
      </c>
      <c r="K52" t="str">
        <f t="shared" si="11"/>
        <v>7076.11</v>
      </c>
      <c r="L52" t="str">
        <f t="shared" si="12"/>
        <v>7076.12</v>
      </c>
      <c r="M52" s="7">
        <v>7076</v>
      </c>
      <c r="N52" s="7" t="s">
        <v>249</v>
      </c>
      <c r="O52" s="7" t="s">
        <v>250</v>
      </c>
      <c r="P52" s="7" t="s">
        <v>220</v>
      </c>
      <c r="Q52" s="70">
        <v>2300</v>
      </c>
      <c r="R52" s="70">
        <v>0</v>
      </c>
      <c r="S52" s="70">
        <v>0</v>
      </c>
      <c r="T52" s="70">
        <v>0</v>
      </c>
      <c r="U52" s="70">
        <v>0</v>
      </c>
      <c r="V52" s="70">
        <v>0</v>
      </c>
      <c r="W52" s="70">
        <v>0</v>
      </c>
      <c r="X52" s="70">
        <v>0</v>
      </c>
      <c r="Y52" s="70">
        <v>0</v>
      </c>
      <c r="Z52" s="70">
        <v>0</v>
      </c>
      <c r="AA52" s="70">
        <v>0</v>
      </c>
      <c r="AB52" s="70">
        <v>0</v>
      </c>
      <c r="AC52" s="70">
        <v>2300</v>
      </c>
    </row>
    <row r="53" spans="1:29" s="7" customFormat="1" ht="12" customHeight="1">
      <c r="A53" t="str">
        <f t="shared" si="1"/>
        <v>7081.1</v>
      </c>
      <c r="B53" t="str">
        <f t="shared" si="2"/>
        <v>7081.2</v>
      </c>
      <c r="C53" t="str">
        <f t="shared" si="3"/>
        <v>7081.3</v>
      </c>
      <c r="D53" t="str">
        <f t="shared" si="4"/>
        <v>7081.4</v>
      </c>
      <c r="E53" t="str">
        <f t="shared" si="5"/>
        <v>7081.5</v>
      </c>
      <c r="F53" t="str">
        <f t="shared" si="6"/>
        <v>7081.6</v>
      </c>
      <c r="G53" t="str">
        <f t="shared" si="7"/>
        <v>7081.7</v>
      </c>
      <c r="H53" t="str">
        <f t="shared" si="8"/>
        <v>7081.8</v>
      </c>
      <c r="I53" t="str">
        <f t="shared" si="9"/>
        <v>7081.9</v>
      </c>
      <c r="J53" t="str">
        <f t="shared" si="10"/>
        <v>7081.10</v>
      </c>
      <c r="K53" t="str">
        <f t="shared" si="11"/>
        <v>7081.11</v>
      </c>
      <c r="L53" t="str">
        <f t="shared" si="12"/>
        <v>7081.12</v>
      </c>
      <c r="M53" s="7">
        <v>7081</v>
      </c>
      <c r="N53" s="7" t="s">
        <v>245</v>
      </c>
      <c r="O53" s="7" t="s">
        <v>246</v>
      </c>
      <c r="P53" s="7" t="s">
        <v>220</v>
      </c>
      <c r="Q53" s="70">
        <v>1740</v>
      </c>
      <c r="R53" s="70">
        <v>3200</v>
      </c>
      <c r="S53" s="70">
        <v>3890</v>
      </c>
      <c r="T53" s="70">
        <v>5880</v>
      </c>
      <c r="U53" s="70">
        <v>0</v>
      </c>
      <c r="V53" s="70">
        <v>0</v>
      </c>
      <c r="W53" s="70">
        <v>0</v>
      </c>
      <c r="X53" s="70">
        <v>0</v>
      </c>
      <c r="Y53" s="70">
        <v>0</v>
      </c>
      <c r="Z53" s="70">
        <v>0</v>
      </c>
      <c r="AA53" s="70">
        <v>0</v>
      </c>
      <c r="AB53" s="70">
        <v>0</v>
      </c>
      <c r="AC53" s="70">
        <v>14710</v>
      </c>
    </row>
    <row r="54" spans="1:29" s="7" customFormat="1" ht="12" customHeight="1">
      <c r="A54" t="str">
        <f t="shared" si="1"/>
        <v>7115.1</v>
      </c>
      <c r="B54" t="str">
        <f t="shared" si="2"/>
        <v>7115.2</v>
      </c>
      <c r="C54" t="str">
        <f t="shared" si="3"/>
        <v>7115.3</v>
      </c>
      <c r="D54" t="str">
        <f t="shared" si="4"/>
        <v>7115.4</v>
      </c>
      <c r="E54" t="str">
        <f t="shared" si="5"/>
        <v>7115.5</v>
      </c>
      <c r="F54" t="str">
        <f t="shared" si="6"/>
        <v>7115.6</v>
      </c>
      <c r="G54" t="str">
        <f t="shared" si="7"/>
        <v>7115.7</v>
      </c>
      <c r="H54" t="str">
        <f t="shared" si="8"/>
        <v>7115.8</v>
      </c>
      <c r="I54" t="str">
        <f t="shared" si="9"/>
        <v>7115.9</v>
      </c>
      <c r="J54" t="str">
        <f t="shared" si="10"/>
        <v>7115.10</v>
      </c>
      <c r="K54" t="str">
        <f t="shared" si="11"/>
        <v>7115.11</v>
      </c>
      <c r="L54" t="str">
        <f t="shared" si="12"/>
        <v>7115.12</v>
      </c>
      <c r="M54" s="7">
        <v>7115</v>
      </c>
      <c r="N54" s="7" t="s">
        <v>117</v>
      </c>
      <c r="O54" s="7" t="s">
        <v>118</v>
      </c>
      <c r="P54" s="7" t="s">
        <v>220</v>
      </c>
      <c r="Q54" s="70">
        <v>5469</v>
      </c>
      <c r="R54" s="70">
        <v>4213</v>
      </c>
      <c r="S54" s="70">
        <v>6903</v>
      </c>
      <c r="T54" s="70">
        <v>8646</v>
      </c>
      <c r="U54" s="70">
        <v>0</v>
      </c>
      <c r="V54" s="70">
        <v>0</v>
      </c>
      <c r="W54" s="70">
        <v>0</v>
      </c>
      <c r="X54" s="70">
        <v>0</v>
      </c>
      <c r="Y54" s="70">
        <v>0</v>
      </c>
      <c r="Z54" s="70">
        <v>0</v>
      </c>
      <c r="AA54" s="70">
        <v>0</v>
      </c>
      <c r="AB54" s="70">
        <v>0</v>
      </c>
      <c r="AC54" s="70">
        <v>25231</v>
      </c>
    </row>
    <row r="55" spans="1:29" s="7" customFormat="1" ht="12" customHeight="1">
      <c r="A55" t="str">
        <f t="shared" si="1"/>
        <v>7206.1</v>
      </c>
      <c r="B55" t="str">
        <f t="shared" si="2"/>
        <v>7206.2</v>
      </c>
      <c r="C55" t="str">
        <f t="shared" si="3"/>
        <v>7206.3</v>
      </c>
      <c r="D55" t="str">
        <f t="shared" si="4"/>
        <v>7206.4</v>
      </c>
      <c r="E55" t="str">
        <f t="shared" si="5"/>
        <v>7206.5</v>
      </c>
      <c r="F55" t="str">
        <f t="shared" si="6"/>
        <v>7206.6</v>
      </c>
      <c r="G55" t="str">
        <f t="shared" si="7"/>
        <v>7206.7</v>
      </c>
      <c r="H55" t="str">
        <f t="shared" si="8"/>
        <v>7206.8</v>
      </c>
      <c r="I55" t="str">
        <f t="shared" si="9"/>
        <v>7206.9</v>
      </c>
      <c r="J55" t="str">
        <f t="shared" si="10"/>
        <v>7206.10</v>
      </c>
      <c r="K55" t="str">
        <f t="shared" si="11"/>
        <v>7206.11</v>
      </c>
      <c r="L55" t="str">
        <f t="shared" si="12"/>
        <v>7206.12</v>
      </c>
      <c r="M55" s="7">
        <v>7206</v>
      </c>
      <c r="N55" s="7" t="s">
        <v>119</v>
      </c>
      <c r="O55" s="7" t="s">
        <v>31</v>
      </c>
      <c r="P55" s="7" t="s">
        <v>220</v>
      </c>
      <c r="Q55" s="70">
        <v>3702</v>
      </c>
      <c r="R55" s="70">
        <v>4300</v>
      </c>
      <c r="S55" s="70">
        <v>4099</v>
      </c>
      <c r="T55" s="70">
        <v>5509</v>
      </c>
      <c r="U55" s="70">
        <v>0</v>
      </c>
      <c r="V55" s="70">
        <v>0</v>
      </c>
      <c r="W55" s="70">
        <v>0</v>
      </c>
      <c r="X55" s="70">
        <v>0</v>
      </c>
      <c r="Y55" s="70">
        <v>0</v>
      </c>
      <c r="Z55" s="70">
        <v>0</v>
      </c>
      <c r="AA55" s="70">
        <v>0</v>
      </c>
      <c r="AB55" s="70">
        <v>0</v>
      </c>
      <c r="AC55" s="70">
        <v>17610</v>
      </c>
    </row>
    <row r="56" spans="1:29" s="7" customFormat="1" ht="12" customHeight="1">
      <c r="A56" t="str">
        <f t="shared" si="1"/>
        <v>7355.1</v>
      </c>
      <c r="B56" t="str">
        <f t="shared" si="2"/>
        <v>7355.2</v>
      </c>
      <c r="C56" t="str">
        <f t="shared" si="3"/>
        <v>7355.3</v>
      </c>
      <c r="D56" t="str">
        <f t="shared" si="4"/>
        <v>7355.4</v>
      </c>
      <c r="E56" t="str">
        <f t="shared" si="5"/>
        <v>7355.5</v>
      </c>
      <c r="F56" t="str">
        <f t="shared" si="6"/>
        <v>7355.6</v>
      </c>
      <c r="G56" t="str">
        <f t="shared" si="7"/>
        <v>7355.7</v>
      </c>
      <c r="H56" t="str">
        <f t="shared" si="8"/>
        <v>7355.8</v>
      </c>
      <c r="I56" t="str">
        <f t="shared" si="9"/>
        <v>7355.9</v>
      </c>
      <c r="J56" t="str">
        <f t="shared" si="10"/>
        <v>7355.10</v>
      </c>
      <c r="K56" t="str">
        <f t="shared" si="11"/>
        <v>7355.11</v>
      </c>
      <c r="L56" t="str">
        <f t="shared" si="12"/>
        <v>7355.12</v>
      </c>
      <c r="M56" s="7">
        <v>7355</v>
      </c>
      <c r="N56" s="7" t="s">
        <v>168</v>
      </c>
      <c r="O56" s="7" t="s">
        <v>33</v>
      </c>
      <c r="P56" s="7" t="s">
        <v>220</v>
      </c>
      <c r="Q56" s="70">
        <v>6437</v>
      </c>
      <c r="R56" s="70">
        <v>4339</v>
      </c>
      <c r="S56" s="70">
        <v>7654</v>
      </c>
      <c r="T56" s="70">
        <v>6612</v>
      </c>
      <c r="U56" s="70">
        <v>0</v>
      </c>
      <c r="V56" s="70">
        <v>0</v>
      </c>
      <c r="W56" s="70">
        <v>0</v>
      </c>
      <c r="X56" s="70">
        <v>0</v>
      </c>
      <c r="Y56" s="70">
        <v>0</v>
      </c>
      <c r="Z56" s="70">
        <v>0</v>
      </c>
      <c r="AA56" s="70">
        <v>0</v>
      </c>
      <c r="AB56" s="70">
        <v>0</v>
      </c>
      <c r="AC56" s="70">
        <v>25042</v>
      </c>
    </row>
    <row r="57" spans="1:29" s="7" customFormat="1" ht="12" customHeight="1">
      <c r="A57" t="str">
        <f t="shared" si="1"/>
        <v>7625.1</v>
      </c>
      <c r="B57" t="str">
        <f t="shared" si="2"/>
        <v>7625.2</v>
      </c>
      <c r="C57" t="str">
        <f t="shared" si="3"/>
        <v>7625.3</v>
      </c>
      <c r="D57" t="str">
        <f t="shared" si="4"/>
        <v>7625.4</v>
      </c>
      <c r="E57" t="str">
        <f t="shared" si="5"/>
        <v>7625.5</v>
      </c>
      <c r="F57" t="str">
        <f t="shared" si="6"/>
        <v>7625.6</v>
      </c>
      <c r="G57" t="str">
        <f t="shared" si="7"/>
        <v>7625.7</v>
      </c>
      <c r="H57" t="str">
        <f t="shared" si="8"/>
        <v>7625.8</v>
      </c>
      <c r="I57" t="str">
        <f t="shared" si="9"/>
        <v>7625.9</v>
      </c>
      <c r="J57" t="str">
        <f t="shared" si="10"/>
        <v>7625.10</v>
      </c>
      <c r="K57" t="str">
        <f t="shared" si="11"/>
        <v>7625.11</v>
      </c>
      <c r="L57" t="str">
        <f t="shared" si="12"/>
        <v>7625.12</v>
      </c>
      <c r="M57" s="7">
        <v>7625</v>
      </c>
      <c r="N57" s="7" t="s">
        <v>120</v>
      </c>
      <c r="O57" s="7" t="s">
        <v>27</v>
      </c>
      <c r="P57" s="7" t="s">
        <v>220</v>
      </c>
      <c r="Q57" s="70">
        <v>9035</v>
      </c>
      <c r="R57" s="70">
        <v>13667</v>
      </c>
      <c r="S57" s="70">
        <v>14471</v>
      </c>
      <c r="T57" s="70">
        <v>17054</v>
      </c>
      <c r="U57" s="70">
        <v>0</v>
      </c>
      <c r="V57" s="70">
        <v>0</v>
      </c>
      <c r="W57" s="70">
        <v>0</v>
      </c>
      <c r="X57" s="70">
        <v>0</v>
      </c>
      <c r="Y57" s="70">
        <v>0</v>
      </c>
      <c r="Z57" s="70">
        <v>0</v>
      </c>
      <c r="AA57" s="70">
        <v>0</v>
      </c>
      <c r="AB57" s="70">
        <v>0</v>
      </c>
      <c r="AC57" s="70">
        <v>54227</v>
      </c>
    </row>
    <row r="58" spans="1:29" s="7" customFormat="1" ht="12" customHeight="1">
      <c r="A58" t="str">
        <f t="shared" si="1"/>
        <v>7780.1</v>
      </c>
      <c r="B58" t="str">
        <f t="shared" si="2"/>
        <v>7780.2</v>
      </c>
      <c r="C58" t="str">
        <f t="shared" si="3"/>
        <v>7780.3</v>
      </c>
      <c r="D58" t="str">
        <f t="shared" si="4"/>
        <v>7780.4</v>
      </c>
      <c r="E58" t="str">
        <f t="shared" si="5"/>
        <v>7780.5</v>
      </c>
      <c r="F58" t="str">
        <f t="shared" si="6"/>
        <v>7780.6</v>
      </c>
      <c r="G58" t="str">
        <f t="shared" si="7"/>
        <v>7780.7</v>
      </c>
      <c r="H58" t="str">
        <f t="shared" si="8"/>
        <v>7780.8</v>
      </c>
      <c r="I58" t="str">
        <f t="shared" si="9"/>
        <v>7780.9</v>
      </c>
      <c r="J58" t="str">
        <f t="shared" si="10"/>
        <v>7780.10</v>
      </c>
      <c r="K58" t="str">
        <f t="shared" si="11"/>
        <v>7780.11</v>
      </c>
      <c r="L58" t="str">
        <f t="shared" si="12"/>
        <v>7780.12</v>
      </c>
      <c r="M58" s="7">
        <v>7780</v>
      </c>
      <c r="N58" s="7" t="s">
        <v>123</v>
      </c>
      <c r="O58" s="7" t="s">
        <v>124</v>
      </c>
      <c r="P58" s="7" t="s">
        <v>220</v>
      </c>
      <c r="Q58" s="70">
        <v>6162</v>
      </c>
      <c r="R58" s="70">
        <v>5905</v>
      </c>
      <c r="S58" s="70">
        <v>11554</v>
      </c>
      <c r="T58" s="70">
        <v>11939</v>
      </c>
      <c r="U58" s="70">
        <v>10270</v>
      </c>
      <c r="V58" s="70">
        <v>12324</v>
      </c>
      <c r="W58" s="70">
        <v>8472</v>
      </c>
      <c r="X58" s="70">
        <v>8088</v>
      </c>
      <c r="Y58" s="70">
        <v>11169</v>
      </c>
      <c r="Z58" s="70">
        <v>13480</v>
      </c>
      <c r="AA58" s="70">
        <v>14635</v>
      </c>
      <c r="AB58" s="70">
        <v>14380</v>
      </c>
      <c r="AC58" s="70">
        <v>128378</v>
      </c>
    </row>
    <row r="59" spans="1:29" s="7" customFormat="1" ht="12" customHeight="1">
      <c r="A59" t="str">
        <f t="shared" si="1"/>
        <v>7781.1</v>
      </c>
      <c r="B59" t="str">
        <f t="shared" si="2"/>
        <v>7781.2</v>
      </c>
      <c r="C59" t="str">
        <f t="shared" si="3"/>
        <v>7781.3</v>
      </c>
      <c r="D59" t="str">
        <f t="shared" si="4"/>
        <v>7781.4</v>
      </c>
      <c r="E59" t="str">
        <f t="shared" si="5"/>
        <v>7781.5</v>
      </c>
      <c r="F59" t="str">
        <f t="shared" si="6"/>
        <v>7781.6</v>
      </c>
      <c r="G59" t="str">
        <f t="shared" si="7"/>
        <v>7781.7</v>
      </c>
      <c r="H59" t="str">
        <f t="shared" si="8"/>
        <v>7781.8</v>
      </c>
      <c r="I59" t="str">
        <f t="shared" si="9"/>
        <v>7781.9</v>
      </c>
      <c r="J59" t="str">
        <f t="shared" si="10"/>
        <v>7781.10</v>
      </c>
      <c r="K59" t="str">
        <f t="shared" si="11"/>
        <v>7781.11</v>
      </c>
      <c r="L59" t="str">
        <f t="shared" si="12"/>
        <v>7781.12</v>
      </c>
      <c r="M59" s="7">
        <v>7781</v>
      </c>
      <c r="N59" s="7" t="s">
        <v>66</v>
      </c>
      <c r="O59" s="7" t="s">
        <v>35</v>
      </c>
      <c r="P59" s="7" t="s">
        <v>220</v>
      </c>
      <c r="Q59" s="70">
        <v>8282</v>
      </c>
      <c r="R59" s="70">
        <v>5754</v>
      </c>
      <c r="S59" s="70">
        <v>10361</v>
      </c>
      <c r="T59" s="70">
        <v>9211</v>
      </c>
      <c r="U59" s="70">
        <v>0</v>
      </c>
      <c r="V59" s="70">
        <v>0</v>
      </c>
      <c r="W59" s="70">
        <v>0</v>
      </c>
      <c r="X59" s="70">
        <v>0</v>
      </c>
      <c r="Y59" s="70">
        <v>0</v>
      </c>
      <c r="Z59" s="70">
        <v>0</v>
      </c>
      <c r="AA59" s="70">
        <v>0</v>
      </c>
      <c r="AB59" s="70">
        <v>0</v>
      </c>
      <c r="AC59" s="70">
        <v>33608</v>
      </c>
    </row>
    <row r="60" spans="1:29" s="7" customFormat="1" ht="12" customHeight="1">
      <c r="A60" t="str">
        <f t="shared" si="1"/>
        <v>7808.1</v>
      </c>
      <c r="B60" t="str">
        <f t="shared" si="2"/>
        <v>7808.2</v>
      </c>
      <c r="C60" t="str">
        <f t="shared" si="3"/>
        <v>7808.3</v>
      </c>
      <c r="D60" t="str">
        <f t="shared" si="4"/>
        <v>7808.4</v>
      </c>
      <c r="E60" t="str">
        <f t="shared" si="5"/>
        <v>7808.5</v>
      </c>
      <c r="F60" t="str">
        <f t="shared" si="6"/>
        <v>7808.6</v>
      </c>
      <c r="G60" t="str">
        <f t="shared" si="7"/>
        <v>7808.7</v>
      </c>
      <c r="H60" t="str">
        <f t="shared" si="8"/>
        <v>7808.8</v>
      </c>
      <c r="I60" t="str">
        <f t="shared" si="9"/>
        <v>7808.9</v>
      </c>
      <c r="J60" t="str">
        <f t="shared" si="10"/>
        <v>7808.10</v>
      </c>
      <c r="K60" t="str">
        <f t="shared" si="11"/>
        <v>7808.11</v>
      </c>
      <c r="L60" t="str">
        <f t="shared" si="12"/>
        <v>7808.12</v>
      </c>
      <c r="M60" s="7">
        <v>7808</v>
      </c>
      <c r="N60" s="7" t="s">
        <v>137</v>
      </c>
      <c r="O60" s="7" t="s">
        <v>125</v>
      </c>
      <c r="P60" s="7" t="s">
        <v>220</v>
      </c>
      <c r="Q60" s="70">
        <v>5150</v>
      </c>
      <c r="R60" s="70">
        <v>5750</v>
      </c>
      <c r="S60" s="70">
        <v>7900</v>
      </c>
      <c r="T60" s="70">
        <v>7750</v>
      </c>
      <c r="U60" s="70">
        <v>0</v>
      </c>
      <c r="V60" s="70">
        <v>0</v>
      </c>
      <c r="W60" s="70">
        <v>0</v>
      </c>
      <c r="X60" s="70">
        <v>0</v>
      </c>
      <c r="Y60" s="70">
        <v>0</v>
      </c>
      <c r="Z60" s="70">
        <v>0</v>
      </c>
      <c r="AA60" s="70">
        <v>0</v>
      </c>
      <c r="AB60" s="70">
        <v>0</v>
      </c>
      <c r="AC60" s="70">
        <v>26550</v>
      </c>
    </row>
    <row r="61" spans="1:29" s="7" customFormat="1" ht="12" customHeight="1">
      <c r="A61" t="str">
        <f t="shared" si="1"/>
        <v>7810.1</v>
      </c>
      <c r="B61" t="str">
        <f t="shared" si="2"/>
        <v>7810.2</v>
      </c>
      <c r="C61" t="str">
        <f t="shared" si="3"/>
        <v>7810.3</v>
      </c>
      <c r="D61" t="str">
        <f t="shared" si="4"/>
        <v>7810.4</v>
      </c>
      <c r="E61" t="str">
        <f t="shared" si="5"/>
        <v>7810.5</v>
      </c>
      <c r="F61" t="str">
        <f t="shared" si="6"/>
        <v>7810.6</v>
      </c>
      <c r="G61" t="str">
        <f t="shared" si="7"/>
        <v>7810.7</v>
      </c>
      <c r="H61" t="str">
        <f t="shared" si="8"/>
        <v>7810.8</v>
      </c>
      <c r="I61" t="str">
        <f t="shared" si="9"/>
        <v>7810.9</v>
      </c>
      <c r="J61" t="str">
        <f t="shared" si="10"/>
        <v>7810.10</v>
      </c>
      <c r="K61" t="str">
        <f t="shared" si="11"/>
        <v>7810.11</v>
      </c>
      <c r="L61" t="str">
        <f t="shared" si="12"/>
        <v>7810.12</v>
      </c>
      <c r="M61" s="7">
        <v>7810</v>
      </c>
      <c r="N61" s="7" t="s">
        <v>126</v>
      </c>
      <c r="O61" s="7" t="s">
        <v>127</v>
      </c>
      <c r="P61" s="7" t="s">
        <v>220</v>
      </c>
      <c r="Q61" s="70">
        <v>4680</v>
      </c>
      <c r="R61" s="70">
        <v>4662</v>
      </c>
      <c r="S61" s="70">
        <v>4950</v>
      </c>
      <c r="T61" s="70">
        <v>3611</v>
      </c>
      <c r="U61" s="70">
        <v>0</v>
      </c>
      <c r="V61" s="70">
        <v>0</v>
      </c>
      <c r="W61" s="70">
        <v>0</v>
      </c>
      <c r="X61" s="70">
        <v>0</v>
      </c>
      <c r="Y61" s="70">
        <v>0</v>
      </c>
      <c r="Z61" s="70">
        <v>0</v>
      </c>
      <c r="AA61" s="70">
        <v>0</v>
      </c>
      <c r="AB61" s="70">
        <v>0</v>
      </c>
      <c r="AC61" s="70">
        <v>17903</v>
      </c>
    </row>
    <row r="62" spans="1:29" s="7" customFormat="1" ht="12" customHeight="1">
      <c r="A62" t="str">
        <f t="shared" si="1"/>
        <v>7823.1</v>
      </c>
      <c r="B62" t="str">
        <f t="shared" si="2"/>
        <v>7823.2</v>
      </c>
      <c r="C62" t="str">
        <f t="shared" si="3"/>
        <v>7823.3</v>
      </c>
      <c r="D62" t="str">
        <f t="shared" si="4"/>
        <v>7823.4</v>
      </c>
      <c r="E62" t="str">
        <f t="shared" si="5"/>
        <v>7823.5</v>
      </c>
      <c r="F62" t="str">
        <f t="shared" si="6"/>
        <v>7823.6</v>
      </c>
      <c r="G62" t="str">
        <f t="shared" si="7"/>
        <v>7823.7</v>
      </c>
      <c r="H62" t="str">
        <f t="shared" si="8"/>
        <v>7823.8</v>
      </c>
      <c r="I62" t="str">
        <f t="shared" si="9"/>
        <v>7823.9</v>
      </c>
      <c r="J62" t="str">
        <f t="shared" si="10"/>
        <v>7823.10</v>
      </c>
      <c r="K62" t="str">
        <f t="shared" si="11"/>
        <v>7823.11</v>
      </c>
      <c r="L62" t="str">
        <f t="shared" si="12"/>
        <v>7823.12</v>
      </c>
      <c r="M62" s="7">
        <v>7823</v>
      </c>
      <c r="N62" s="7" t="s">
        <v>121</v>
      </c>
      <c r="O62" s="7" t="s">
        <v>122</v>
      </c>
      <c r="P62" s="7" t="s">
        <v>220</v>
      </c>
      <c r="Q62" s="70">
        <v>2500</v>
      </c>
      <c r="R62" s="70">
        <v>4293</v>
      </c>
      <c r="S62" s="70">
        <v>3782</v>
      </c>
      <c r="T62" s="70">
        <v>3987</v>
      </c>
      <c r="U62" s="70">
        <v>0</v>
      </c>
      <c r="V62" s="70">
        <v>0</v>
      </c>
      <c r="W62" s="70">
        <v>0</v>
      </c>
      <c r="X62" s="70">
        <v>0</v>
      </c>
      <c r="Y62" s="70">
        <v>0</v>
      </c>
      <c r="Z62" s="70">
        <v>0</v>
      </c>
      <c r="AA62" s="70">
        <v>0</v>
      </c>
      <c r="AB62" s="70">
        <v>0</v>
      </c>
      <c r="AC62" s="70">
        <v>14562</v>
      </c>
    </row>
    <row r="63" spans="1:29" s="7" customFormat="1" ht="12" customHeight="1">
      <c r="A63" t="str">
        <f t="shared" si="1"/>
        <v>7830.1</v>
      </c>
      <c r="B63" t="str">
        <f t="shared" si="2"/>
        <v>7830.2</v>
      </c>
      <c r="C63" t="str">
        <f t="shared" si="3"/>
        <v>7830.3</v>
      </c>
      <c r="D63" t="str">
        <f t="shared" si="4"/>
        <v>7830.4</v>
      </c>
      <c r="E63" t="str">
        <f t="shared" si="5"/>
        <v>7830.5</v>
      </c>
      <c r="F63" t="str">
        <f t="shared" si="6"/>
        <v>7830.6</v>
      </c>
      <c r="G63" t="str">
        <f t="shared" si="7"/>
        <v>7830.7</v>
      </c>
      <c r="H63" t="str">
        <f t="shared" si="8"/>
        <v>7830.8</v>
      </c>
      <c r="I63" t="str">
        <f t="shared" si="9"/>
        <v>7830.9</v>
      </c>
      <c r="J63" t="str">
        <f t="shared" si="10"/>
        <v>7830.10</v>
      </c>
      <c r="K63" t="str">
        <f t="shared" si="11"/>
        <v>7830.11</v>
      </c>
      <c r="L63" t="str">
        <f t="shared" si="12"/>
        <v>7830.12</v>
      </c>
      <c r="M63" s="7">
        <v>7830</v>
      </c>
      <c r="N63" s="7" t="s">
        <v>134</v>
      </c>
      <c r="O63" s="7" t="s">
        <v>135</v>
      </c>
      <c r="P63" s="7" t="s">
        <v>220</v>
      </c>
      <c r="Q63" s="70">
        <v>4200</v>
      </c>
      <c r="R63" s="70">
        <v>5820</v>
      </c>
      <c r="S63" s="70">
        <v>5050</v>
      </c>
      <c r="T63" s="70">
        <v>6160</v>
      </c>
      <c r="U63" s="70">
        <v>0</v>
      </c>
      <c r="V63" s="70">
        <v>0</v>
      </c>
      <c r="W63" s="70">
        <v>0</v>
      </c>
      <c r="X63" s="70">
        <v>0</v>
      </c>
      <c r="Y63" s="70">
        <v>0</v>
      </c>
      <c r="Z63" s="70">
        <v>0</v>
      </c>
      <c r="AA63" s="70">
        <v>0</v>
      </c>
      <c r="AB63" s="70">
        <v>0</v>
      </c>
      <c r="AC63" s="70">
        <v>21230</v>
      </c>
    </row>
    <row r="64" spans="1:29" s="7" customFormat="1" ht="12" customHeight="1">
      <c r="A64" t="str">
        <f t="shared" si="1"/>
        <v>7860.1</v>
      </c>
      <c r="B64" t="str">
        <f t="shared" si="2"/>
        <v>7860.2</v>
      </c>
      <c r="C64" t="str">
        <f t="shared" si="3"/>
        <v>7860.3</v>
      </c>
      <c r="D64" t="str">
        <f t="shared" si="4"/>
        <v>7860.4</v>
      </c>
      <c r="E64" t="str">
        <f t="shared" si="5"/>
        <v>7860.5</v>
      </c>
      <c r="F64" t="str">
        <f t="shared" si="6"/>
        <v>7860.6</v>
      </c>
      <c r="G64" t="str">
        <f t="shared" si="7"/>
        <v>7860.7</v>
      </c>
      <c r="H64" t="str">
        <f t="shared" si="8"/>
        <v>7860.8</v>
      </c>
      <c r="I64" t="str">
        <f t="shared" si="9"/>
        <v>7860.9</v>
      </c>
      <c r="J64" t="str">
        <f t="shared" si="10"/>
        <v>7860.10</v>
      </c>
      <c r="K64" t="str">
        <f t="shared" si="11"/>
        <v>7860.11</v>
      </c>
      <c r="L64" t="str">
        <f t="shared" si="12"/>
        <v>7860.12</v>
      </c>
      <c r="M64" s="7">
        <v>7860</v>
      </c>
      <c r="N64" s="7" t="s">
        <v>128</v>
      </c>
      <c r="O64" s="7" t="s">
        <v>30</v>
      </c>
      <c r="P64" s="7" t="s">
        <v>220</v>
      </c>
      <c r="Q64" s="70">
        <v>3388</v>
      </c>
      <c r="R64" s="70">
        <v>3699</v>
      </c>
      <c r="S64" s="70">
        <v>5250</v>
      </c>
      <c r="T64" s="70">
        <v>3221</v>
      </c>
      <c r="U64" s="70">
        <v>0</v>
      </c>
      <c r="V64" s="70">
        <v>0</v>
      </c>
      <c r="W64" s="70">
        <v>0</v>
      </c>
      <c r="X64" s="70">
        <v>0</v>
      </c>
      <c r="Y64" s="70">
        <v>0</v>
      </c>
      <c r="Z64" s="70">
        <v>0</v>
      </c>
      <c r="AA64" s="70">
        <v>0</v>
      </c>
      <c r="AB64" s="70">
        <v>0</v>
      </c>
      <c r="AC64" s="70">
        <v>15558</v>
      </c>
    </row>
    <row r="65" spans="1:29" s="7" customFormat="1" ht="12" customHeight="1">
      <c r="A65" t="str">
        <f t="shared" si="1"/>
        <v>7958.1</v>
      </c>
      <c r="B65" t="str">
        <f t="shared" si="2"/>
        <v>7958.2</v>
      </c>
      <c r="C65" t="str">
        <f t="shared" si="3"/>
        <v>7958.3</v>
      </c>
      <c r="D65" t="str">
        <f t="shared" si="4"/>
        <v>7958.4</v>
      </c>
      <c r="E65" t="str">
        <f t="shared" si="5"/>
        <v>7958.5</v>
      </c>
      <c r="F65" t="str">
        <f t="shared" si="6"/>
        <v>7958.6</v>
      </c>
      <c r="G65" t="str">
        <f t="shared" si="7"/>
        <v>7958.7</v>
      </c>
      <c r="H65" t="str">
        <f t="shared" si="8"/>
        <v>7958.8</v>
      </c>
      <c r="I65" t="str">
        <f t="shared" si="9"/>
        <v>7958.9</v>
      </c>
      <c r="J65" t="str">
        <f t="shared" si="10"/>
        <v>7958.10</v>
      </c>
      <c r="K65" t="str">
        <f t="shared" si="11"/>
        <v>7958.11</v>
      </c>
      <c r="L65" t="str">
        <f t="shared" si="12"/>
        <v>7958.12</v>
      </c>
      <c r="M65" s="7">
        <v>7958</v>
      </c>
      <c r="N65" s="7" t="s">
        <v>169</v>
      </c>
      <c r="O65" s="7" t="s">
        <v>20</v>
      </c>
      <c r="P65" s="7" t="s">
        <v>220</v>
      </c>
      <c r="Q65" s="70">
        <v>3600</v>
      </c>
      <c r="R65" s="70">
        <v>3150</v>
      </c>
      <c r="S65" s="70">
        <v>4500</v>
      </c>
      <c r="T65" s="70">
        <v>4050</v>
      </c>
      <c r="U65" s="70">
        <v>4500</v>
      </c>
      <c r="V65" s="70">
        <v>3150</v>
      </c>
      <c r="W65" s="70">
        <v>0</v>
      </c>
      <c r="X65" s="70">
        <v>0</v>
      </c>
      <c r="Y65" s="70">
        <v>0</v>
      </c>
      <c r="Z65" s="70">
        <v>0</v>
      </c>
      <c r="AA65" s="70">
        <v>0</v>
      </c>
      <c r="AB65" s="70">
        <v>0</v>
      </c>
      <c r="AC65" s="70">
        <v>22950</v>
      </c>
    </row>
    <row r="66" spans="1:29" s="7" customFormat="1" ht="12" customHeight="1">
      <c r="A66" t="str">
        <f t="shared" si="1"/>
        <v>7964.1</v>
      </c>
      <c r="B66" t="str">
        <f t="shared" si="2"/>
        <v>7964.2</v>
      </c>
      <c r="C66" t="str">
        <f t="shared" si="3"/>
        <v>7964.3</v>
      </c>
      <c r="D66" t="str">
        <f t="shared" si="4"/>
        <v>7964.4</v>
      </c>
      <c r="E66" t="str">
        <f t="shared" si="5"/>
        <v>7964.5</v>
      </c>
      <c r="F66" t="str">
        <f t="shared" si="6"/>
        <v>7964.6</v>
      </c>
      <c r="G66" t="str">
        <f t="shared" si="7"/>
        <v>7964.7</v>
      </c>
      <c r="H66" t="str">
        <f t="shared" si="8"/>
        <v>7964.8</v>
      </c>
      <c r="I66" t="str">
        <f t="shared" si="9"/>
        <v>7964.9</v>
      </c>
      <c r="J66" t="str">
        <f t="shared" si="10"/>
        <v>7964.10</v>
      </c>
      <c r="K66" t="str">
        <f t="shared" si="11"/>
        <v>7964.11</v>
      </c>
      <c r="L66" t="str">
        <f t="shared" si="12"/>
        <v>7964.12</v>
      </c>
      <c r="M66" s="7">
        <v>7964</v>
      </c>
      <c r="N66" s="7" t="s">
        <v>130</v>
      </c>
      <c r="O66" s="7" t="s">
        <v>131</v>
      </c>
      <c r="P66" s="7" t="s">
        <v>220</v>
      </c>
      <c r="Q66" s="70">
        <v>3560</v>
      </c>
      <c r="R66" s="70">
        <v>5397</v>
      </c>
      <c r="S66" s="70">
        <v>5922</v>
      </c>
      <c r="T66" s="70">
        <v>4105</v>
      </c>
      <c r="U66" s="70">
        <v>0</v>
      </c>
      <c r="V66" s="70">
        <v>0</v>
      </c>
      <c r="W66" s="70">
        <v>0</v>
      </c>
      <c r="X66" s="70">
        <v>0</v>
      </c>
      <c r="Y66" s="70">
        <v>0</v>
      </c>
      <c r="Z66" s="70">
        <v>0</v>
      </c>
      <c r="AA66" s="70">
        <v>0</v>
      </c>
      <c r="AB66" s="70">
        <v>0</v>
      </c>
      <c r="AC66" s="70">
        <v>18984</v>
      </c>
    </row>
    <row r="67" spans="1:29" s="7" customFormat="1" ht="12" customHeight="1">
      <c r="A67" t="str">
        <f t="shared" si="1"/>
        <v>8135.1</v>
      </c>
      <c r="B67" t="str">
        <f t="shared" si="2"/>
        <v>8135.2</v>
      </c>
      <c r="C67" t="str">
        <f t="shared" si="3"/>
        <v>8135.3</v>
      </c>
      <c r="D67" t="str">
        <f t="shared" si="4"/>
        <v>8135.4</v>
      </c>
      <c r="E67" t="str">
        <f t="shared" si="5"/>
        <v>8135.5</v>
      </c>
      <c r="F67" t="str">
        <f t="shared" si="6"/>
        <v>8135.6</v>
      </c>
      <c r="G67" t="str">
        <f t="shared" si="7"/>
        <v>8135.7</v>
      </c>
      <c r="H67" t="str">
        <f t="shared" si="8"/>
        <v>8135.8</v>
      </c>
      <c r="I67" t="str">
        <f t="shared" si="9"/>
        <v>8135.9</v>
      </c>
      <c r="J67" t="str">
        <f t="shared" si="10"/>
        <v>8135.10</v>
      </c>
      <c r="K67" t="str">
        <f t="shared" si="11"/>
        <v>8135.11</v>
      </c>
      <c r="L67" t="str">
        <f t="shared" si="12"/>
        <v>8135.12</v>
      </c>
      <c r="M67" s="7">
        <v>8135</v>
      </c>
      <c r="N67" s="7" t="s">
        <v>136</v>
      </c>
      <c r="O67" s="7" t="s">
        <v>38</v>
      </c>
      <c r="P67" s="7" t="s">
        <v>220</v>
      </c>
      <c r="Q67" s="70">
        <v>3265</v>
      </c>
      <c r="R67" s="70">
        <v>2958</v>
      </c>
      <c r="S67" s="70">
        <v>5390</v>
      </c>
      <c r="T67" s="70">
        <v>4771</v>
      </c>
      <c r="U67" s="70">
        <v>0</v>
      </c>
      <c r="V67" s="70">
        <v>0</v>
      </c>
      <c r="W67" s="70">
        <v>0</v>
      </c>
      <c r="X67" s="70">
        <v>0</v>
      </c>
      <c r="Y67" s="70">
        <v>0</v>
      </c>
      <c r="Z67" s="70">
        <v>0</v>
      </c>
      <c r="AA67" s="70">
        <v>0</v>
      </c>
      <c r="AB67" s="70">
        <v>0</v>
      </c>
      <c r="AC67" s="70">
        <v>16384</v>
      </c>
    </row>
    <row r="68" spans="1:29" s="7" customFormat="1" ht="12" customHeight="1">
      <c r="A68" t="str">
        <f t="shared" ref="A68:A97" si="13">$M68&amp;"."&amp;$Q$1</f>
        <v>8240.1</v>
      </c>
      <c r="B68" t="str">
        <f t="shared" ref="B68:B97" si="14">$M68&amp;"."&amp;$R$1</f>
        <v>8240.2</v>
      </c>
      <c r="C68" t="str">
        <f t="shared" ref="C68:C97" si="15">$M68&amp;"."&amp;$S$1</f>
        <v>8240.3</v>
      </c>
      <c r="D68" t="str">
        <f t="shared" ref="D68:D97" si="16">$M68&amp;"."&amp;$T$1</f>
        <v>8240.4</v>
      </c>
      <c r="E68" t="str">
        <f t="shared" ref="E68:E97" si="17">$M68&amp;"."&amp;$U$1</f>
        <v>8240.5</v>
      </c>
      <c r="F68" t="str">
        <f t="shared" ref="F68:F97" si="18">$M68&amp;"."&amp;$V$1</f>
        <v>8240.6</v>
      </c>
      <c r="G68" t="str">
        <f t="shared" ref="G68:G97" si="19">$M68&amp;"."&amp;$W$1</f>
        <v>8240.7</v>
      </c>
      <c r="H68" t="str">
        <f t="shared" ref="H68:H97" si="20">$M68&amp;"."&amp;$X$1</f>
        <v>8240.8</v>
      </c>
      <c r="I68" t="str">
        <f t="shared" ref="I68:I97" si="21">$M68&amp;"."&amp;$Y$1</f>
        <v>8240.9</v>
      </c>
      <c r="J68" t="str">
        <f t="shared" ref="J68:J97" si="22">$M68&amp;"."&amp;$Z$1</f>
        <v>8240.10</v>
      </c>
      <c r="K68" t="str">
        <f t="shared" ref="K68:K97" si="23">$M68&amp;"."&amp;$AA$1</f>
        <v>8240.11</v>
      </c>
      <c r="L68" t="str">
        <f t="shared" ref="L68:L97" si="24">$M68&amp;"."&amp;$AB$1</f>
        <v>8240.12</v>
      </c>
      <c r="M68" s="7">
        <v>8240</v>
      </c>
      <c r="N68" s="7" t="s">
        <v>55</v>
      </c>
      <c r="O68" s="7" t="s">
        <v>56</v>
      </c>
      <c r="P68" s="7" t="s">
        <v>220</v>
      </c>
      <c r="Q68" s="70">
        <v>2568</v>
      </c>
      <c r="R68" s="70">
        <v>2683</v>
      </c>
      <c r="S68" s="70">
        <v>4096</v>
      </c>
      <c r="T68" s="70">
        <v>3468</v>
      </c>
      <c r="U68" s="70">
        <v>0</v>
      </c>
      <c r="V68" s="70">
        <v>0</v>
      </c>
      <c r="W68" s="70">
        <v>0</v>
      </c>
      <c r="X68" s="70">
        <v>0</v>
      </c>
      <c r="Y68" s="70">
        <v>0</v>
      </c>
      <c r="Z68" s="70">
        <v>0</v>
      </c>
      <c r="AA68" s="70">
        <v>0</v>
      </c>
      <c r="AB68" s="70">
        <v>0</v>
      </c>
      <c r="AC68" s="70">
        <v>12815</v>
      </c>
    </row>
    <row r="69" spans="1:29" s="7" customFormat="1" ht="12" customHeight="1">
      <c r="A69" t="str">
        <f t="shared" si="13"/>
        <v>8344.1</v>
      </c>
      <c r="B69" t="str">
        <f t="shared" si="14"/>
        <v>8344.2</v>
      </c>
      <c r="C69" t="str">
        <f t="shared" si="15"/>
        <v>8344.3</v>
      </c>
      <c r="D69" t="str">
        <f t="shared" si="16"/>
        <v>8344.4</v>
      </c>
      <c r="E69" t="str">
        <f t="shared" si="17"/>
        <v>8344.5</v>
      </c>
      <c r="F69" t="str">
        <f t="shared" si="18"/>
        <v>8344.6</v>
      </c>
      <c r="G69" t="str">
        <f t="shared" si="19"/>
        <v>8344.7</v>
      </c>
      <c r="H69" t="str">
        <f t="shared" si="20"/>
        <v>8344.8</v>
      </c>
      <c r="I69" t="str">
        <f t="shared" si="21"/>
        <v>8344.9</v>
      </c>
      <c r="J69" t="str">
        <f t="shared" si="22"/>
        <v>8344.10</v>
      </c>
      <c r="K69" t="str">
        <f t="shared" si="23"/>
        <v>8344.11</v>
      </c>
      <c r="L69" t="str">
        <f t="shared" si="24"/>
        <v>8344.12</v>
      </c>
      <c r="M69" s="7">
        <v>8344</v>
      </c>
      <c r="N69" s="7" t="s">
        <v>108</v>
      </c>
      <c r="O69" s="7" t="s">
        <v>109</v>
      </c>
      <c r="P69" s="7" t="s">
        <v>220</v>
      </c>
      <c r="Q69" s="70">
        <v>3350</v>
      </c>
      <c r="R69" s="70">
        <v>4300</v>
      </c>
      <c r="S69" s="70">
        <v>4000</v>
      </c>
      <c r="T69" s="70">
        <v>4400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16050</v>
      </c>
    </row>
    <row r="70" spans="1:29" s="7" customFormat="1" ht="12" customHeight="1">
      <c r="A70" t="str">
        <f t="shared" si="13"/>
        <v>8861.1</v>
      </c>
      <c r="B70" t="str">
        <f t="shared" si="14"/>
        <v>8861.2</v>
      </c>
      <c r="C70" t="str">
        <f t="shared" si="15"/>
        <v>8861.3</v>
      </c>
      <c r="D70" t="str">
        <f t="shared" si="16"/>
        <v>8861.4</v>
      </c>
      <c r="E70" t="str">
        <f t="shared" si="17"/>
        <v>8861.5</v>
      </c>
      <c r="F70" t="str">
        <f t="shared" si="18"/>
        <v>8861.6</v>
      </c>
      <c r="G70" t="str">
        <f t="shared" si="19"/>
        <v>8861.7</v>
      </c>
      <c r="H70" t="str">
        <f t="shared" si="20"/>
        <v>8861.8</v>
      </c>
      <c r="I70" t="str">
        <f t="shared" si="21"/>
        <v>8861.9</v>
      </c>
      <c r="J70" t="str">
        <f t="shared" si="22"/>
        <v>8861.10</v>
      </c>
      <c r="K70" t="str">
        <f t="shared" si="23"/>
        <v>8861.11</v>
      </c>
      <c r="L70" t="str">
        <f t="shared" si="24"/>
        <v>8861.12</v>
      </c>
      <c r="M70" s="7">
        <v>8861</v>
      </c>
      <c r="N70" s="7" t="s">
        <v>140</v>
      </c>
      <c r="O70" s="7" t="s">
        <v>141</v>
      </c>
      <c r="P70" s="7" t="s">
        <v>220</v>
      </c>
      <c r="Q70" s="70">
        <v>3290</v>
      </c>
      <c r="R70" s="70">
        <v>3266</v>
      </c>
      <c r="S70" s="70">
        <v>3197</v>
      </c>
      <c r="T70" s="70">
        <v>5193</v>
      </c>
      <c r="U70" s="70">
        <v>0</v>
      </c>
      <c r="V70" s="70">
        <v>0</v>
      </c>
      <c r="W70" s="70">
        <v>0</v>
      </c>
      <c r="X70" s="70">
        <v>0</v>
      </c>
      <c r="Y70" s="70">
        <v>0</v>
      </c>
      <c r="Z70" s="70">
        <v>0</v>
      </c>
      <c r="AA70" s="70">
        <v>0</v>
      </c>
      <c r="AB70" s="70">
        <v>0</v>
      </c>
      <c r="AC70" s="70">
        <v>14946</v>
      </c>
    </row>
    <row r="71" spans="1:29" s="7" customFormat="1" ht="12" customHeight="1">
      <c r="A71" t="str">
        <f t="shared" si="13"/>
        <v>8995.1</v>
      </c>
      <c r="B71" t="str">
        <f t="shared" si="14"/>
        <v>8995.2</v>
      </c>
      <c r="C71" t="str">
        <f t="shared" si="15"/>
        <v>8995.3</v>
      </c>
      <c r="D71" t="str">
        <f t="shared" si="16"/>
        <v>8995.4</v>
      </c>
      <c r="E71" t="str">
        <f t="shared" si="17"/>
        <v>8995.5</v>
      </c>
      <c r="F71" t="str">
        <f t="shared" si="18"/>
        <v>8995.6</v>
      </c>
      <c r="G71" t="str">
        <f t="shared" si="19"/>
        <v>8995.7</v>
      </c>
      <c r="H71" t="str">
        <f t="shared" si="20"/>
        <v>8995.8</v>
      </c>
      <c r="I71" t="str">
        <f t="shared" si="21"/>
        <v>8995.9</v>
      </c>
      <c r="J71" t="str">
        <f t="shared" si="22"/>
        <v>8995.10</v>
      </c>
      <c r="K71" t="str">
        <f t="shared" si="23"/>
        <v>8995.11</v>
      </c>
      <c r="L71" t="str">
        <f t="shared" si="24"/>
        <v>8995.12</v>
      </c>
      <c r="M71" s="7">
        <v>8995</v>
      </c>
      <c r="N71" s="7" t="s">
        <v>142</v>
      </c>
      <c r="O71" s="7" t="s">
        <v>143</v>
      </c>
      <c r="P71" s="7" t="s">
        <v>220</v>
      </c>
      <c r="Q71" s="70">
        <v>4382</v>
      </c>
      <c r="R71" s="70">
        <v>5841</v>
      </c>
      <c r="S71" s="70">
        <v>6483</v>
      </c>
      <c r="T71" s="70">
        <v>7364</v>
      </c>
      <c r="U71" s="70">
        <v>0</v>
      </c>
      <c r="V71" s="70">
        <v>0</v>
      </c>
      <c r="W71" s="70">
        <v>0</v>
      </c>
      <c r="X71" s="70">
        <v>0</v>
      </c>
      <c r="Y71" s="70">
        <v>0</v>
      </c>
      <c r="Z71" s="70">
        <v>0</v>
      </c>
      <c r="AA71" s="70">
        <v>0</v>
      </c>
      <c r="AB71" s="70">
        <v>0</v>
      </c>
      <c r="AC71" s="70">
        <v>24070</v>
      </c>
    </row>
    <row r="72" spans="1:29" s="7" customFormat="1" ht="12" customHeight="1">
      <c r="A72" t="str">
        <f t="shared" si="13"/>
        <v>9000.1</v>
      </c>
      <c r="B72" t="str">
        <f t="shared" si="14"/>
        <v>9000.2</v>
      </c>
      <c r="C72" t="str">
        <f t="shared" si="15"/>
        <v>9000.3</v>
      </c>
      <c r="D72" t="str">
        <f t="shared" si="16"/>
        <v>9000.4</v>
      </c>
      <c r="E72" t="str">
        <f t="shared" si="17"/>
        <v>9000.5</v>
      </c>
      <c r="F72" t="str">
        <f t="shared" si="18"/>
        <v>9000.6</v>
      </c>
      <c r="G72" t="str">
        <f t="shared" si="19"/>
        <v>9000.7</v>
      </c>
      <c r="H72" t="str">
        <f t="shared" si="20"/>
        <v>9000.8</v>
      </c>
      <c r="I72" t="str">
        <f t="shared" si="21"/>
        <v>9000.9</v>
      </c>
      <c r="J72" t="str">
        <f t="shared" si="22"/>
        <v>9000.10</v>
      </c>
      <c r="K72" t="str">
        <f t="shared" si="23"/>
        <v>9000.11</v>
      </c>
      <c r="L72" t="str">
        <f t="shared" si="24"/>
        <v>9000.12</v>
      </c>
      <c r="M72" s="7">
        <v>9000</v>
      </c>
      <c r="N72" s="7" t="s">
        <v>132</v>
      </c>
      <c r="O72" s="7" t="s">
        <v>133</v>
      </c>
      <c r="P72" s="7" t="s">
        <v>220</v>
      </c>
      <c r="Q72" s="70">
        <v>2665</v>
      </c>
      <c r="R72" s="70">
        <v>3296</v>
      </c>
      <c r="S72" s="70">
        <v>3591</v>
      </c>
      <c r="T72" s="70">
        <v>3792</v>
      </c>
      <c r="U72" s="70">
        <v>0</v>
      </c>
      <c r="V72" s="70">
        <v>0</v>
      </c>
      <c r="W72" s="70">
        <v>0</v>
      </c>
      <c r="X72" s="70">
        <v>0</v>
      </c>
      <c r="Y72" s="70">
        <v>0</v>
      </c>
      <c r="Z72" s="70">
        <v>0</v>
      </c>
      <c r="AA72" s="70">
        <v>0</v>
      </c>
      <c r="AB72" s="70">
        <v>0</v>
      </c>
      <c r="AC72" s="70">
        <v>13344</v>
      </c>
    </row>
    <row r="73" spans="1:29" s="7" customFormat="1" ht="12" customHeight="1">
      <c r="A73" t="str">
        <f t="shared" si="13"/>
        <v>9201.1</v>
      </c>
      <c r="B73" t="str">
        <f t="shared" si="14"/>
        <v>9201.2</v>
      </c>
      <c r="C73" t="str">
        <f t="shared" si="15"/>
        <v>9201.3</v>
      </c>
      <c r="D73" t="str">
        <f t="shared" si="16"/>
        <v>9201.4</v>
      </c>
      <c r="E73" t="str">
        <f t="shared" si="17"/>
        <v>9201.5</v>
      </c>
      <c r="F73" t="str">
        <f t="shared" si="18"/>
        <v>9201.6</v>
      </c>
      <c r="G73" t="str">
        <f t="shared" si="19"/>
        <v>9201.7</v>
      </c>
      <c r="H73" t="str">
        <f t="shared" si="20"/>
        <v>9201.8</v>
      </c>
      <c r="I73" t="str">
        <f t="shared" si="21"/>
        <v>9201.9</v>
      </c>
      <c r="J73" t="str">
        <f t="shared" si="22"/>
        <v>9201.10</v>
      </c>
      <c r="K73" t="str">
        <f t="shared" si="23"/>
        <v>9201.11</v>
      </c>
      <c r="L73" t="str">
        <f t="shared" si="24"/>
        <v>9201.12</v>
      </c>
      <c r="M73" s="7">
        <v>9201</v>
      </c>
      <c r="N73" s="7" t="s">
        <v>247</v>
      </c>
      <c r="O73" s="7" t="s">
        <v>170</v>
      </c>
      <c r="P73" s="7" t="s">
        <v>220</v>
      </c>
      <c r="Q73" s="70">
        <v>4229</v>
      </c>
      <c r="R73" s="70">
        <v>3902</v>
      </c>
      <c r="S73" s="70">
        <v>3646</v>
      </c>
      <c r="T73" s="70">
        <v>3342</v>
      </c>
      <c r="U73" s="70">
        <v>0</v>
      </c>
      <c r="V73" s="70">
        <v>0</v>
      </c>
      <c r="W73" s="70">
        <v>0</v>
      </c>
      <c r="X73" s="70">
        <v>0</v>
      </c>
      <c r="Y73" s="70">
        <v>0</v>
      </c>
      <c r="Z73" s="70">
        <v>0</v>
      </c>
      <c r="AA73" s="70">
        <v>0</v>
      </c>
      <c r="AB73" s="70">
        <v>0</v>
      </c>
      <c r="AC73" s="70">
        <v>15119</v>
      </c>
    </row>
    <row r="74" spans="1:29" s="7" customFormat="1" ht="12" customHeight="1">
      <c r="A74" t="str">
        <f t="shared" si="13"/>
        <v>9234.1</v>
      </c>
      <c r="B74" t="str">
        <f t="shared" si="14"/>
        <v>9234.2</v>
      </c>
      <c r="C74" t="str">
        <f t="shared" si="15"/>
        <v>9234.3</v>
      </c>
      <c r="D74" t="str">
        <f t="shared" si="16"/>
        <v>9234.4</v>
      </c>
      <c r="E74" t="str">
        <f t="shared" si="17"/>
        <v>9234.5</v>
      </c>
      <c r="F74" t="str">
        <f t="shared" si="18"/>
        <v>9234.6</v>
      </c>
      <c r="G74" t="str">
        <f t="shared" si="19"/>
        <v>9234.7</v>
      </c>
      <c r="H74" t="str">
        <f t="shared" si="20"/>
        <v>9234.8</v>
      </c>
      <c r="I74" t="str">
        <f t="shared" si="21"/>
        <v>9234.9</v>
      </c>
      <c r="J74" t="str">
        <f t="shared" si="22"/>
        <v>9234.10</v>
      </c>
      <c r="K74" t="str">
        <f t="shared" si="23"/>
        <v>9234.11</v>
      </c>
      <c r="L74" t="str">
        <f t="shared" si="24"/>
        <v>9234.12</v>
      </c>
      <c r="M74" s="7">
        <v>9234</v>
      </c>
      <c r="N74" s="7" t="s">
        <v>146</v>
      </c>
      <c r="O74" s="7" t="s">
        <v>32</v>
      </c>
      <c r="P74" s="7" t="s">
        <v>220</v>
      </c>
      <c r="Q74" s="70">
        <v>5499</v>
      </c>
      <c r="R74" s="70">
        <v>4448</v>
      </c>
      <c r="S74" s="70">
        <v>8443</v>
      </c>
      <c r="T74" s="70">
        <v>7116</v>
      </c>
      <c r="U74" s="70">
        <v>0</v>
      </c>
      <c r="V74" s="70">
        <v>0</v>
      </c>
      <c r="W74" s="70">
        <v>0</v>
      </c>
      <c r="X74" s="70">
        <v>0</v>
      </c>
      <c r="Y74" s="70">
        <v>0</v>
      </c>
      <c r="Z74" s="70">
        <v>0</v>
      </c>
      <c r="AA74" s="70">
        <v>0</v>
      </c>
      <c r="AB74" s="70">
        <v>0</v>
      </c>
      <c r="AC74" s="70">
        <v>25506</v>
      </c>
    </row>
    <row r="75" spans="1:29" s="7" customFormat="1" ht="12" customHeight="1">
      <c r="A75" t="str">
        <f t="shared" si="13"/>
        <v>9407.1</v>
      </c>
      <c r="B75" t="str">
        <f t="shared" si="14"/>
        <v>9407.2</v>
      </c>
      <c r="C75" t="str">
        <f t="shared" si="15"/>
        <v>9407.3</v>
      </c>
      <c r="D75" t="str">
        <f t="shared" si="16"/>
        <v>9407.4</v>
      </c>
      <c r="E75" t="str">
        <f t="shared" si="17"/>
        <v>9407.5</v>
      </c>
      <c r="F75" t="str">
        <f t="shared" si="18"/>
        <v>9407.6</v>
      </c>
      <c r="G75" t="str">
        <f t="shared" si="19"/>
        <v>9407.7</v>
      </c>
      <c r="H75" t="str">
        <f t="shared" si="20"/>
        <v>9407.8</v>
      </c>
      <c r="I75" t="str">
        <f t="shared" si="21"/>
        <v>9407.9</v>
      </c>
      <c r="J75" t="str">
        <f t="shared" si="22"/>
        <v>9407.10</v>
      </c>
      <c r="K75" t="str">
        <f t="shared" si="23"/>
        <v>9407.11</v>
      </c>
      <c r="L75" t="str">
        <f t="shared" si="24"/>
        <v>9407.12</v>
      </c>
      <c r="M75" s="7">
        <v>9407</v>
      </c>
      <c r="N75" s="7" t="s">
        <v>174</v>
      </c>
      <c r="O75" s="7" t="s">
        <v>175</v>
      </c>
      <c r="P75" s="7" t="s">
        <v>220</v>
      </c>
      <c r="Q75" s="70">
        <v>9031</v>
      </c>
      <c r="R75" s="70">
        <v>9251</v>
      </c>
      <c r="S75" s="70">
        <v>15951</v>
      </c>
      <c r="T75" s="70">
        <v>12105</v>
      </c>
      <c r="U75" s="70">
        <v>0</v>
      </c>
      <c r="V75" s="70">
        <v>0</v>
      </c>
      <c r="W75" s="70">
        <v>0</v>
      </c>
      <c r="X75" s="70">
        <v>0</v>
      </c>
      <c r="Y75" s="70">
        <v>0</v>
      </c>
      <c r="Z75" s="70">
        <v>0</v>
      </c>
      <c r="AA75" s="70">
        <v>0</v>
      </c>
      <c r="AB75" s="70">
        <v>0</v>
      </c>
      <c r="AC75" s="70">
        <v>46338</v>
      </c>
    </row>
    <row r="76" spans="1:29" s="7" customFormat="1" ht="12" customHeight="1">
      <c r="A76" t="str">
        <f t="shared" si="13"/>
        <v>9496.1</v>
      </c>
      <c r="B76" t="str">
        <f t="shared" si="14"/>
        <v>9496.2</v>
      </c>
      <c r="C76" t="str">
        <f t="shared" si="15"/>
        <v>9496.3</v>
      </c>
      <c r="D76" t="str">
        <f t="shared" si="16"/>
        <v>9496.4</v>
      </c>
      <c r="E76" t="str">
        <f t="shared" si="17"/>
        <v>9496.5</v>
      </c>
      <c r="F76" t="str">
        <f t="shared" si="18"/>
        <v>9496.6</v>
      </c>
      <c r="G76" t="str">
        <f t="shared" si="19"/>
        <v>9496.7</v>
      </c>
      <c r="H76" t="str">
        <f t="shared" si="20"/>
        <v>9496.8</v>
      </c>
      <c r="I76" t="str">
        <f t="shared" si="21"/>
        <v>9496.9</v>
      </c>
      <c r="J76" t="str">
        <f t="shared" si="22"/>
        <v>9496.10</v>
      </c>
      <c r="K76" t="str">
        <f t="shared" si="23"/>
        <v>9496.11</v>
      </c>
      <c r="L76" t="str">
        <f t="shared" si="24"/>
        <v>9496.12</v>
      </c>
      <c r="M76" s="7">
        <v>9496</v>
      </c>
      <c r="N76" s="7" t="s">
        <v>71</v>
      </c>
      <c r="O76" s="7" t="s">
        <v>21</v>
      </c>
      <c r="P76" s="7" t="s">
        <v>220</v>
      </c>
      <c r="Q76" s="70">
        <v>2757</v>
      </c>
      <c r="R76" s="70">
        <v>2183</v>
      </c>
      <c r="S76" s="70">
        <v>4631</v>
      </c>
      <c r="T76" s="70">
        <v>2179</v>
      </c>
      <c r="U76" s="70">
        <v>0</v>
      </c>
      <c r="V76" s="70">
        <v>0</v>
      </c>
      <c r="W76" s="70">
        <v>0</v>
      </c>
      <c r="X76" s="70">
        <v>0</v>
      </c>
      <c r="Y76" s="70">
        <v>0</v>
      </c>
      <c r="Z76" s="70">
        <v>0</v>
      </c>
      <c r="AA76" s="70">
        <v>0</v>
      </c>
      <c r="AB76" s="70">
        <v>0</v>
      </c>
      <c r="AC76" s="70">
        <v>11750</v>
      </c>
    </row>
    <row r="77" spans="1:29" s="7" customFormat="1" ht="12" customHeight="1">
      <c r="A77" t="str">
        <f t="shared" si="13"/>
        <v>9497.1</v>
      </c>
      <c r="B77" t="str">
        <f t="shared" si="14"/>
        <v>9497.2</v>
      </c>
      <c r="C77" t="str">
        <f t="shared" si="15"/>
        <v>9497.3</v>
      </c>
      <c r="D77" t="str">
        <f t="shared" si="16"/>
        <v>9497.4</v>
      </c>
      <c r="E77" t="str">
        <f t="shared" si="17"/>
        <v>9497.5</v>
      </c>
      <c r="F77" t="str">
        <f t="shared" si="18"/>
        <v>9497.6</v>
      </c>
      <c r="G77" t="str">
        <f t="shared" si="19"/>
        <v>9497.7</v>
      </c>
      <c r="H77" t="str">
        <f t="shared" si="20"/>
        <v>9497.8</v>
      </c>
      <c r="I77" t="str">
        <f t="shared" si="21"/>
        <v>9497.9</v>
      </c>
      <c r="J77" t="str">
        <f t="shared" si="22"/>
        <v>9497.10</v>
      </c>
      <c r="K77" t="str">
        <f t="shared" si="23"/>
        <v>9497.11</v>
      </c>
      <c r="L77" t="str">
        <f t="shared" si="24"/>
        <v>9497.12</v>
      </c>
      <c r="M77" s="7">
        <v>9497</v>
      </c>
      <c r="N77" s="7" t="s">
        <v>171</v>
      </c>
      <c r="O77" s="7" t="s">
        <v>172</v>
      </c>
      <c r="P77" s="7" t="s">
        <v>220</v>
      </c>
      <c r="Q77" s="70">
        <v>3596</v>
      </c>
      <c r="R77" s="70">
        <v>4035</v>
      </c>
      <c r="S77" s="70">
        <v>5193</v>
      </c>
      <c r="T77" s="70">
        <v>4741</v>
      </c>
      <c r="U77" s="70">
        <v>0</v>
      </c>
      <c r="V77" s="70">
        <v>0</v>
      </c>
      <c r="W77" s="70">
        <v>0</v>
      </c>
      <c r="X77" s="70">
        <v>0</v>
      </c>
      <c r="Y77" s="70">
        <v>0</v>
      </c>
      <c r="Z77" s="70">
        <v>0</v>
      </c>
      <c r="AA77" s="70">
        <v>0</v>
      </c>
      <c r="AB77" s="70">
        <v>0</v>
      </c>
      <c r="AC77" s="70">
        <v>17565</v>
      </c>
    </row>
    <row r="78" spans="1:29" s="7" customFormat="1" ht="12" customHeight="1">
      <c r="A78" t="str">
        <f t="shared" si="13"/>
        <v>9730.1</v>
      </c>
      <c r="B78" t="str">
        <f t="shared" si="14"/>
        <v>9730.2</v>
      </c>
      <c r="C78" t="str">
        <f t="shared" si="15"/>
        <v>9730.3</v>
      </c>
      <c r="D78" t="str">
        <f t="shared" si="16"/>
        <v>9730.4</v>
      </c>
      <c r="E78" t="str">
        <f t="shared" si="17"/>
        <v>9730.5</v>
      </c>
      <c r="F78" t="str">
        <f t="shared" si="18"/>
        <v>9730.6</v>
      </c>
      <c r="G78" t="str">
        <f t="shared" si="19"/>
        <v>9730.7</v>
      </c>
      <c r="H78" t="str">
        <f t="shared" si="20"/>
        <v>9730.8</v>
      </c>
      <c r="I78" t="str">
        <f t="shared" si="21"/>
        <v>9730.9</v>
      </c>
      <c r="J78" t="str">
        <f t="shared" si="22"/>
        <v>9730.10</v>
      </c>
      <c r="K78" t="str">
        <f t="shared" si="23"/>
        <v>9730.11</v>
      </c>
      <c r="L78" t="str">
        <f t="shared" si="24"/>
        <v>9730.12</v>
      </c>
      <c r="M78" s="7">
        <v>9730</v>
      </c>
      <c r="N78" s="7" t="s">
        <v>57</v>
      </c>
      <c r="O78" s="7" t="s">
        <v>58</v>
      </c>
      <c r="P78" s="7" t="s">
        <v>220</v>
      </c>
      <c r="Q78" s="70">
        <v>3230</v>
      </c>
      <c r="R78" s="70">
        <v>3130</v>
      </c>
      <c r="S78" s="70">
        <v>5180</v>
      </c>
      <c r="T78" s="70">
        <v>4185</v>
      </c>
      <c r="U78" s="70">
        <v>0</v>
      </c>
      <c r="V78" s="70">
        <v>0</v>
      </c>
      <c r="W78" s="70">
        <v>0</v>
      </c>
      <c r="X78" s="70">
        <v>0</v>
      </c>
      <c r="Y78" s="70">
        <v>0</v>
      </c>
      <c r="Z78" s="70">
        <v>0</v>
      </c>
      <c r="AA78" s="70">
        <v>0</v>
      </c>
      <c r="AB78" s="70">
        <v>0</v>
      </c>
      <c r="AC78" s="70">
        <v>15725</v>
      </c>
    </row>
    <row r="79" spans="1:29" s="7" customFormat="1" ht="12" customHeight="1">
      <c r="A79" t="str">
        <f t="shared" si="13"/>
        <v>9792.1</v>
      </c>
      <c r="B79" t="str">
        <f t="shared" si="14"/>
        <v>9792.2</v>
      </c>
      <c r="C79" t="str">
        <f t="shared" si="15"/>
        <v>9792.3</v>
      </c>
      <c r="D79" t="str">
        <f t="shared" si="16"/>
        <v>9792.4</v>
      </c>
      <c r="E79" t="str">
        <f t="shared" si="17"/>
        <v>9792.5</v>
      </c>
      <c r="F79" t="str">
        <f t="shared" si="18"/>
        <v>9792.6</v>
      </c>
      <c r="G79" t="str">
        <f t="shared" si="19"/>
        <v>9792.7</v>
      </c>
      <c r="H79" t="str">
        <f t="shared" si="20"/>
        <v>9792.8</v>
      </c>
      <c r="I79" t="str">
        <f t="shared" si="21"/>
        <v>9792.9</v>
      </c>
      <c r="J79" t="str">
        <f t="shared" si="22"/>
        <v>9792.10</v>
      </c>
      <c r="K79" t="str">
        <f t="shared" si="23"/>
        <v>9792.11</v>
      </c>
      <c r="L79" t="str">
        <f t="shared" si="24"/>
        <v>9792.12</v>
      </c>
      <c r="M79" s="7">
        <v>9792</v>
      </c>
      <c r="N79" s="7" t="s">
        <v>176</v>
      </c>
      <c r="O79" s="7" t="s">
        <v>177</v>
      </c>
      <c r="P79" s="7" t="s">
        <v>220</v>
      </c>
      <c r="Q79" s="70">
        <v>3660</v>
      </c>
      <c r="R79" s="70">
        <v>5720</v>
      </c>
      <c r="S79" s="70">
        <v>4170</v>
      </c>
      <c r="T79" s="70">
        <v>5510</v>
      </c>
      <c r="U79" s="70">
        <v>0</v>
      </c>
      <c r="V79" s="70">
        <v>0</v>
      </c>
      <c r="W79" s="70">
        <v>0</v>
      </c>
      <c r="X79" s="70">
        <v>0</v>
      </c>
      <c r="Y79" s="70">
        <v>0</v>
      </c>
      <c r="Z79" s="70">
        <v>0</v>
      </c>
      <c r="AA79" s="70">
        <v>0</v>
      </c>
      <c r="AB79" s="70">
        <v>0</v>
      </c>
      <c r="AC79" s="70">
        <v>19060</v>
      </c>
    </row>
    <row r="80" spans="1:29" s="7" customFormat="1" ht="12" customHeight="1">
      <c r="A80" t="str">
        <f t="shared" si="13"/>
        <v>9800.1</v>
      </c>
      <c r="B80" t="str">
        <f t="shared" si="14"/>
        <v>9800.2</v>
      </c>
      <c r="C80" t="str">
        <f t="shared" si="15"/>
        <v>9800.3</v>
      </c>
      <c r="D80" t="str">
        <f t="shared" si="16"/>
        <v>9800.4</v>
      </c>
      <c r="E80" t="str">
        <f t="shared" si="17"/>
        <v>9800.5</v>
      </c>
      <c r="F80" t="str">
        <f t="shared" si="18"/>
        <v>9800.6</v>
      </c>
      <c r="G80" t="str">
        <f t="shared" si="19"/>
        <v>9800.7</v>
      </c>
      <c r="H80" t="str">
        <f t="shared" si="20"/>
        <v>9800.8</v>
      </c>
      <c r="I80" t="str">
        <f t="shared" si="21"/>
        <v>9800.9</v>
      </c>
      <c r="J80" t="str">
        <f t="shared" si="22"/>
        <v>9800.10</v>
      </c>
      <c r="K80" t="str">
        <f t="shared" si="23"/>
        <v>9800.11</v>
      </c>
      <c r="L80" t="str">
        <f t="shared" si="24"/>
        <v>9800.12</v>
      </c>
      <c r="M80" s="7">
        <v>9800</v>
      </c>
      <c r="N80" s="7" t="s">
        <v>45</v>
      </c>
      <c r="O80" s="7" t="s">
        <v>46</v>
      </c>
      <c r="P80" s="7" t="s">
        <v>220</v>
      </c>
      <c r="Q80" s="70">
        <v>5975</v>
      </c>
      <c r="R80" s="70">
        <v>8011</v>
      </c>
      <c r="S80" s="70">
        <v>9970</v>
      </c>
      <c r="T80" s="70">
        <v>10139</v>
      </c>
      <c r="U80" s="70">
        <v>0</v>
      </c>
      <c r="V80" s="70">
        <v>0</v>
      </c>
      <c r="W80" s="70">
        <v>0</v>
      </c>
      <c r="X80" s="70">
        <v>0</v>
      </c>
      <c r="Y80" s="70">
        <v>0</v>
      </c>
      <c r="Z80" s="70">
        <v>0</v>
      </c>
      <c r="AA80" s="70">
        <v>0</v>
      </c>
      <c r="AB80" s="70">
        <v>0</v>
      </c>
      <c r="AC80" s="70">
        <v>34095</v>
      </c>
    </row>
    <row r="81" spans="1:29" s="7" customFormat="1" ht="12" customHeight="1">
      <c r="A81" t="str">
        <f t="shared" si="13"/>
        <v>9901.1</v>
      </c>
      <c r="B81" t="str">
        <f t="shared" si="14"/>
        <v>9901.2</v>
      </c>
      <c r="C81" t="str">
        <f t="shared" si="15"/>
        <v>9901.3</v>
      </c>
      <c r="D81" t="str">
        <f t="shared" si="16"/>
        <v>9901.4</v>
      </c>
      <c r="E81" t="str">
        <f t="shared" si="17"/>
        <v>9901.5</v>
      </c>
      <c r="F81" t="str">
        <f t="shared" si="18"/>
        <v>9901.6</v>
      </c>
      <c r="G81" t="str">
        <f t="shared" si="19"/>
        <v>9901.7</v>
      </c>
      <c r="H81" t="str">
        <f t="shared" si="20"/>
        <v>9901.8</v>
      </c>
      <c r="I81" t="str">
        <f t="shared" si="21"/>
        <v>9901.9</v>
      </c>
      <c r="J81" t="str">
        <f t="shared" si="22"/>
        <v>9901.10</v>
      </c>
      <c r="K81" t="str">
        <f t="shared" si="23"/>
        <v>9901.11</v>
      </c>
      <c r="L81" t="str">
        <f t="shared" si="24"/>
        <v>9901.12</v>
      </c>
      <c r="M81" s="7">
        <v>9901</v>
      </c>
      <c r="N81" s="7" t="s">
        <v>147</v>
      </c>
      <c r="O81" s="7" t="s">
        <v>148</v>
      </c>
      <c r="P81" s="7" t="s">
        <v>220</v>
      </c>
      <c r="Q81" s="70">
        <v>3164</v>
      </c>
      <c r="R81" s="70">
        <v>4673</v>
      </c>
      <c r="S81" s="70">
        <v>4241</v>
      </c>
      <c r="T81" s="70">
        <v>3930</v>
      </c>
      <c r="U81" s="70">
        <v>0</v>
      </c>
      <c r="V81" s="70">
        <v>0</v>
      </c>
      <c r="W81" s="70">
        <v>0</v>
      </c>
      <c r="X81" s="70">
        <v>0</v>
      </c>
      <c r="Y81" s="70">
        <v>0</v>
      </c>
      <c r="Z81" s="70">
        <v>0</v>
      </c>
      <c r="AA81" s="70">
        <v>0</v>
      </c>
      <c r="AB81" s="70">
        <v>0</v>
      </c>
      <c r="AC81" s="70">
        <v>16008</v>
      </c>
    </row>
    <row r="82" spans="1:29" s="7" customFormat="1" ht="12" customHeight="1">
      <c r="A82" t="str">
        <f t="shared" si="13"/>
        <v>10066.1</v>
      </c>
      <c r="B82" t="str">
        <f t="shared" si="14"/>
        <v>10066.2</v>
      </c>
      <c r="C82" t="str">
        <f t="shared" si="15"/>
        <v>10066.3</v>
      </c>
      <c r="D82" t="str">
        <f t="shared" si="16"/>
        <v>10066.4</v>
      </c>
      <c r="E82" t="str">
        <f t="shared" si="17"/>
        <v>10066.5</v>
      </c>
      <c r="F82" t="str">
        <f t="shared" si="18"/>
        <v>10066.6</v>
      </c>
      <c r="G82" t="str">
        <f t="shared" si="19"/>
        <v>10066.7</v>
      </c>
      <c r="H82" t="str">
        <f t="shared" si="20"/>
        <v>10066.8</v>
      </c>
      <c r="I82" t="str">
        <f t="shared" si="21"/>
        <v>10066.9</v>
      </c>
      <c r="J82" t="str">
        <f t="shared" si="22"/>
        <v>10066.10</v>
      </c>
      <c r="K82" t="str">
        <f t="shared" si="23"/>
        <v>10066.11</v>
      </c>
      <c r="L82" t="str">
        <f t="shared" si="24"/>
        <v>10066.12</v>
      </c>
      <c r="M82" s="7">
        <v>10066</v>
      </c>
      <c r="N82" s="7" t="s">
        <v>173</v>
      </c>
      <c r="O82" s="7" t="s">
        <v>39</v>
      </c>
      <c r="P82" s="7" t="s">
        <v>220</v>
      </c>
      <c r="Q82" s="70">
        <v>2987</v>
      </c>
      <c r="R82" s="70">
        <v>2875</v>
      </c>
      <c r="S82" s="70">
        <v>3393</v>
      </c>
      <c r="T82" s="70">
        <v>6109</v>
      </c>
      <c r="U82" s="70">
        <v>0</v>
      </c>
      <c r="V82" s="70">
        <v>0</v>
      </c>
      <c r="W82" s="70">
        <v>0</v>
      </c>
      <c r="X82" s="70">
        <v>0</v>
      </c>
      <c r="Y82" s="70">
        <v>0</v>
      </c>
      <c r="Z82" s="70">
        <v>0</v>
      </c>
      <c r="AA82" s="70">
        <v>0</v>
      </c>
      <c r="AB82" s="70">
        <v>0</v>
      </c>
      <c r="AC82" s="70">
        <v>15364</v>
      </c>
    </row>
    <row r="83" spans="1:29" s="7" customFormat="1" ht="12" customHeight="1">
      <c r="A83" t="str">
        <f t="shared" si="13"/>
        <v>10115.1</v>
      </c>
      <c r="B83" t="str">
        <f t="shared" si="14"/>
        <v>10115.2</v>
      </c>
      <c r="C83" t="str">
        <f t="shared" si="15"/>
        <v>10115.3</v>
      </c>
      <c r="D83" t="str">
        <f t="shared" si="16"/>
        <v>10115.4</v>
      </c>
      <c r="E83" t="str">
        <f t="shared" si="17"/>
        <v>10115.5</v>
      </c>
      <c r="F83" t="str">
        <f t="shared" si="18"/>
        <v>10115.6</v>
      </c>
      <c r="G83" t="str">
        <f t="shared" si="19"/>
        <v>10115.7</v>
      </c>
      <c r="H83" t="str">
        <f t="shared" si="20"/>
        <v>10115.8</v>
      </c>
      <c r="I83" t="str">
        <f t="shared" si="21"/>
        <v>10115.9</v>
      </c>
      <c r="J83" t="str">
        <f t="shared" si="22"/>
        <v>10115.10</v>
      </c>
      <c r="K83" t="str">
        <f t="shared" si="23"/>
        <v>10115.11</v>
      </c>
      <c r="L83" t="str">
        <f t="shared" si="24"/>
        <v>10115.12</v>
      </c>
      <c r="M83" s="7">
        <v>10115</v>
      </c>
      <c r="N83" s="7" t="s">
        <v>178</v>
      </c>
      <c r="O83" s="7" t="s">
        <v>29</v>
      </c>
      <c r="P83" s="7" t="s">
        <v>220</v>
      </c>
      <c r="Q83" s="70">
        <v>5709</v>
      </c>
      <c r="R83" s="70">
        <v>8687</v>
      </c>
      <c r="S83" s="70">
        <v>11729</v>
      </c>
      <c r="T83" s="70">
        <v>10969</v>
      </c>
      <c r="U83" s="70">
        <v>0</v>
      </c>
      <c r="V83" s="70">
        <v>0</v>
      </c>
      <c r="W83" s="70">
        <v>0</v>
      </c>
      <c r="X83" s="70">
        <v>0</v>
      </c>
      <c r="Y83" s="70">
        <v>0</v>
      </c>
      <c r="Z83" s="70">
        <v>0</v>
      </c>
      <c r="AA83" s="70">
        <v>0</v>
      </c>
      <c r="AB83" s="70">
        <v>0</v>
      </c>
      <c r="AC83" s="70">
        <v>37094</v>
      </c>
    </row>
    <row r="84" spans="1:29" s="7" customFormat="1" ht="12" customHeight="1">
      <c r="A84" t="str">
        <f t="shared" si="13"/>
        <v>.1</v>
      </c>
      <c r="B84" t="str">
        <f t="shared" si="14"/>
        <v>.2</v>
      </c>
      <c r="C84" t="str">
        <f t="shared" si="15"/>
        <v>.3</v>
      </c>
      <c r="D84" t="str">
        <f t="shared" si="16"/>
        <v>.4</v>
      </c>
      <c r="E84" t="str">
        <f t="shared" si="17"/>
        <v>.5</v>
      </c>
      <c r="F84" t="str">
        <f t="shared" si="18"/>
        <v>.6</v>
      </c>
      <c r="G84" t="str">
        <f t="shared" si="19"/>
        <v>.7</v>
      </c>
      <c r="H84" t="str">
        <f t="shared" si="20"/>
        <v>.8</v>
      </c>
      <c r="I84" t="str">
        <f t="shared" si="21"/>
        <v>.9</v>
      </c>
      <c r="J84" t="str">
        <f t="shared" si="22"/>
        <v>.10</v>
      </c>
      <c r="K84" t="str">
        <f t="shared" si="23"/>
        <v>.11</v>
      </c>
      <c r="L84" t="str">
        <f t="shared" si="24"/>
        <v>.12</v>
      </c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</row>
    <row r="85" spans="1:29" s="7" customFormat="1" ht="12" customHeight="1">
      <c r="A85" t="str">
        <f t="shared" si="13"/>
        <v>.1</v>
      </c>
      <c r="B85" t="str">
        <f t="shared" si="14"/>
        <v>.2</v>
      </c>
      <c r="C85" t="str">
        <f t="shared" si="15"/>
        <v>.3</v>
      </c>
      <c r="D85" t="str">
        <f t="shared" si="16"/>
        <v>.4</v>
      </c>
      <c r="E85" t="str">
        <f t="shared" si="17"/>
        <v>.5</v>
      </c>
      <c r="F85" t="str">
        <f t="shared" si="18"/>
        <v>.6</v>
      </c>
      <c r="G85" t="str">
        <f t="shared" si="19"/>
        <v>.7</v>
      </c>
      <c r="H85" t="str">
        <f t="shared" si="20"/>
        <v>.8</v>
      </c>
      <c r="I85" t="str">
        <f t="shared" si="21"/>
        <v>.9</v>
      </c>
      <c r="J85" t="str">
        <f t="shared" si="22"/>
        <v>.10</v>
      </c>
      <c r="K85" t="str">
        <f t="shared" si="23"/>
        <v>.11</v>
      </c>
      <c r="L85" t="str">
        <f t="shared" si="24"/>
        <v>.12</v>
      </c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</row>
    <row r="86" spans="1:29" ht="12" customHeight="1">
      <c r="A86" t="str">
        <f t="shared" si="13"/>
        <v>.1</v>
      </c>
      <c r="B86" t="str">
        <f t="shared" si="14"/>
        <v>.2</v>
      </c>
      <c r="C86" t="str">
        <f t="shared" si="15"/>
        <v>.3</v>
      </c>
      <c r="D86" t="str">
        <f t="shared" si="16"/>
        <v>.4</v>
      </c>
      <c r="E86" t="str">
        <f t="shared" si="17"/>
        <v>.5</v>
      </c>
      <c r="F86" t="str">
        <f t="shared" si="18"/>
        <v>.6</v>
      </c>
      <c r="G86" t="str">
        <f t="shared" si="19"/>
        <v>.7</v>
      </c>
      <c r="H86" t="str">
        <f t="shared" si="20"/>
        <v>.8</v>
      </c>
      <c r="I86" t="str">
        <f t="shared" si="21"/>
        <v>.9</v>
      </c>
      <c r="J86" t="str">
        <f t="shared" si="22"/>
        <v>.10</v>
      </c>
      <c r="K86" t="str">
        <f t="shared" si="23"/>
        <v>.11</v>
      </c>
      <c r="L86" t="str">
        <f t="shared" si="24"/>
        <v>.12</v>
      </c>
      <c r="AC86" s="70"/>
    </row>
    <row r="87" spans="1:29" ht="12" customHeight="1">
      <c r="A87" t="str">
        <f t="shared" si="13"/>
        <v>.1</v>
      </c>
      <c r="B87" t="str">
        <f t="shared" si="14"/>
        <v>.2</v>
      </c>
      <c r="C87" t="str">
        <f t="shared" si="15"/>
        <v>.3</v>
      </c>
      <c r="D87" t="str">
        <f t="shared" si="16"/>
        <v>.4</v>
      </c>
      <c r="E87" t="str">
        <f t="shared" si="17"/>
        <v>.5</v>
      </c>
      <c r="F87" t="str">
        <f t="shared" si="18"/>
        <v>.6</v>
      </c>
      <c r="G87" t="str">
        <f t="shared" si="19"/>
        <v>.7</v>
      </c>
      <c r="H87" t="str">
        <f t="shared" si="20"/>
        <v>.8</v>
      </c>
      <c r="I87" t="str">
        <f t="shared" si="21"/>
        <v>.9</v>
      </c>
      <c r="J87" t="str">
        <f t="shared" si="22"/>
        <v>.10</v>
      </c>
      <c r="K87" t="str">
        <f t="shared" si="23"/>
        <v>.11</v>
      </c>
      <c r="L87" t="str">
        <f t="shared" si="24"/>
        <v>.12</v>
      </c>
      <c r="AC87" s="70"/>
    </row>
    <row r="88" spans="1:29" ht="12" customHeight="1">
      <c r="A88" t="str">
        <f t="shared" si="13"/>
        <v>.1</v>
      </c>
      <c r="B88" t="str">
        <f t="shared" si="14"/>
        <v>.2</v>
      </c>
      <c r="C88" t="str">
        <f t="shared" si="15"/>
        <v>.3</v>
      </c>
      <c r="D88" t="str">
        <f t="shared" si="16"/>
        <v>.4</v>
      </c>
      <c r="E88" t="str">
        <f t="shared" si="17"/>
        <v>.5</v>
      </c>
      <c r="F88" t="str">
        <f t="shared" si="18"/>
        <v>.6</v>
      </c>
      <c r="G88" t="str">
        <f t="shared" si="19"/>
        <v>.7</v>
      </c>
      <c r="H88" t="str">
        <f t="shared" si="20"/>
        <v>.8</v>
      </c>
      <c r="I88" t="str">
        <f t="shared" si="21"/>
        <v>.9</v>
      </c>
      <c r="J88" t="str">
        <f t="shared" si="22"/>
        <v>.10</v>
      </c>
      <c r="K88" t="str">
        <f t="shared" si="23"/>
        <v>.11</v>
      </c>
      <c r="L88" t="str">
        <f t="shared" si="24"/>
        <v>.12</v>
      </c>
      <c r="AC88" s="70"/>
    </row>
    <row r="89" spans="1:29">
      <c r="A89" t="str">
        <f t="shared" si="13"/>
        <v>.1</v>
      </c>
      <c r="B89" t="str">
        <f t="shared" si="14"/>
        <v>.2</v>
      </c>
      <c r="C89" t="str">
        <f t="shared" si="15"/>
        <v>.3</v>
      </c>
      <c r="D89" t="str">
        <f t="shared" si="16"/>
        <v>.4</v>
      </c>
      <c r="E89" t="str">
        <f t="shared" si="17"/>
        <v>.5</v>
      </c>
      <c r="F89" t="str">
        <f t="shared" si="18"/>
        <v>.6</v>
      </c>
      <c r="G89" t="str">
        <f t="shared" si="19"/>
        <v>.7</v>
      </c>
      <c r="H89" t="str">
        <f t="shared" si="20"/>
        <v>.8</v>
      </c>
      <c r="I89" t="str">
        <f t="shared" si="21"/>
        <v>.9</v>
      </c>
      <c r="J89" t="str">
        <f t="shared" si="22"/>
        <v>.10</v>
      </c>
      <c r="K89" t="str">
        <f t="shared" si="23"/>
        <v>.11</v>
      </c>
      <c r="L89" t="str">
        <f t="shared" si="24"/>
        <v>.12</v>
      </c>
      <c r="AC89" s="70"/>
    </row>
    <row r="90" spans="1:29" ht="12" customHeight="1">
      <c r="A90" t="str">
        <f t="shared" si="13"/>
        <v>.1</v>
      </c>
      <c r="B90" t="str">
        <f t="shared" si="14"/>
        <v>.2</v>
      </c>
      <c r="C90" t="str">
        <f t="shared" si="15"/>
        <v>.3</v>
      </c>
      <c r="D90" t="str">
        <f t="shared" si="16"/>
        <v>.4</v>
      </c>
      <c r="E90" t="str">
        <f t="shared" si="17"/>
        <v>.5</v>
      </c>
      <c r="F90" t="str">
        <f t="shared" si="18"/>
        <v>.6</v>
      </c>
      <c r="G90" t="str">
        <f t="shared" si="19"/>
        <v>.7</v>
      </c>
      <c r="H90" t="str">
        <f t="shared" si="20"/>
        <v>.8</v>
      </c>
      <c r="I90" t="str">
        <f t="shared" si="21"/>
        <v>.9</v>
      </c>
      <c r="J90" t="str">
        <f t="shared" si="22"/>
        <v>.10</v>
      </c>
      <c r="K90" t="str">
        <f t="shared" si="23"/>
        <v>.11</v>
      </c>
      <c r="L90" t="str">
        <f t="shared" si="24"/>
        <v>.12</v>
      </c>
    </row>
    <row r="91" spans="1:29" ht="12" customHeight="1">
      <c r="A91" t="str">
        <f t="shared" si="13"/>
        <v>.1</v>
      </c>
      <c r="B91" t="str">
        <f t="shared" si="14"/>
        <v>.2</v>
      </c>
      <c r="C91" t="str">
        <f t="shared" si="15"/>
        <v>.3</v>
      </c>
      <c r="D91" t="str">
        <f t="shared" si="16"/>
        <v>.4</v>
      </c>
      <c r="E91" t="str">
        <f t="shared" si="17"/>
        <v>.5</v>
      </c>
      <c r="F91" t="str">
        <f t="shared" si="18"/>
        <v>.6</v>
      </c>
      <c r="G91" t="str">
        <f t="shared" si="19"/>
        <v>.7</v>
      </c>
      <c r="H91" t="str">
        <f t="shared" si="20"/>
        <v>.8</v>
      </c>
      <c r="I91" t="str">
        <f t="shared" si="21"/>
        <v>.9</v>
      </c>
      <c r="J91" t="str">
        <f t="shared" si="22"/>
        <v>.10</v>
      </c>
      <c r="K91" t="str">
        <f t="shared" si="23"/>
        <v>.11</v>
      </c>
      <c r="L91" t="str">
        <f t="shared" si="24"/>
        <v>.12</v>
      </c>
      <c r="Q91" s="1">
        <f>SUM(Q2:Q90)</f>
        <v>404499</v>
      </c>
      <c r="R91" s="1">
        <f t="shared" ref="R91:AB91" si="25">SUM(R2:R90)</f>
        <v>460966</v>
      </c>
      <c r="S91" s="1">
        <f t="shared" si="25"/>
        <v>647238</v>
      </c>
      <c r="T91" s="1">
        <f t="shared" si="25"/>
        <v>575335</v>
      </c>
      <c r="U91" s="1">
        <f t="shared" si="25"/>
        <v>45024</v>
      </c>
      <c r="V91" s="1">
        <f t="shared" si="25"/>
        <v>39378</v>
      </c>
      <c r="W91" s="1">
        <f t="shared" si="25"/>
        <v>31647</v>
      </c>
      <c r="X91" s="1">
        <f t="shared" si="25"/>
        <v>28031</v>
      </c>
      <c r="Y91" s="1">
        <f t="shared" si="25"/>
        <v>32834</v>
      </c>
      <c r="Z91" s="1">
        <f t="shared" si="25"/>
        <v>36504</v>
      </c>
      <c r="AA91" s="1">
        <f t="shared" si="25"/>
        <v>38075</v>
      </c>
      <c r="AB91" s="1">
        <f t="shared" si="25"/>
        <v>53537</v>
      </c>
      <c r="AC91" s="1">
        <f>SUM(AC2:AC90)</f>
        <v>2393068</v>
      </c>
    </row>
    <row r="92" spans="1:29">
      <c r="A92" t="str">
        <f t="shared" si="13"/>
        <v>.1</v>
      </c>
      <c r="B92" t="str">
        <f t="shared" si="14"/>
        <v>.2</v>
      </c>
      <c r="C92" t="str">
        <f t="shared" si="15"/>
        <v>.3</v>
      </c>
      <c r="D92" t="str">
        <f t="shared" si="16"/>
        <v>.4</v>
      </c>
      <c r="E92" t="str">
        <f t="shared" si="17"/>
        <v>.5</v>
      </c>
      <c r="F92" t="str">
        <f t="shared" si="18"/>
        <v>.6</v>
      </c>
      <c r="G92" t="str">
        <f t="shared" si="19"/>
        <v>.7</v>
      </c>
      <c r="H92" t="str">
        <f t="shared" si="20"/>
        <v>.8</v>
      </c>
      <c r="I92" t="str">
        <f t="shared" si="21"/>
        <v>.9</v>
      </c>
      <c r="J92" t="str">
        <f t="shared" si="22"/>
        <v>.10</v>
      </c>
      <c r="K92" t="str">
        <f t="shared" si="23"/>
        <v>.11</v>
      </c>
      <c r="L92" t="str">
        <f t="shared" si="24"/>
        <v>.12</v>
      </c>
    </row>
    <row r="93" spans="1:29">
      <c r="A93" t="str">
        <f t="shared" si="13"/>
        <v>.1</v>
      </c>
      <c r="B93" t="str">
        <f t="shared" si="14"/>
        <v>.2</v>
      </c>
      <c r="C93" t="str">
        <f t="shared" si="15"/>
        <v>.3</v>
      </c>
      <c r="D93" t="str">
        <f t="shared" si="16"/>
        <v>.4</v>
      </c>
      <c r="E93" t="str">
        <f t="shared" si="17"/>
        <v>.5</v>
      </c>
      <c r="F93" t="str">
        <f t="shared" si="18"/>
        <v>.6</v>
      </c>
      <c r="G93" t="str">
        <f t="shared" si="19"/>
        <v>.7</v>
      </c>
      <c r="H93" t="str">
        <f t="shared" si="20"/>
        <v>.8</v>
      </c>
      <c r="I93" t="str">
        <f t="shared" si="21"/>
        <v>.9</v>
      </c>
      <c r="J93" t="str">
        <f t="shared" si="22"/>
        <v>.10</v>
      </c>
      <c r="K93" t="str">
        <f t="shared" si="23"/>
        <v>.11</v>
      </c>
      <c r="L93" t="str">
        <f t="shared" si="24"/>
        <v>.12</v>
      </c>
      <c r="AC93" s="1">
        <f>SUM(Q91:T91)</f>
        <v>2088038</v>
      </c>
    </row>
    <row r="94" spans="1:29">
      <c r="A94" t="str">
        <f t="shared" si="13"/>
        <v>.1</v>
      </c>
      <c r="B94" t="str">
        <f t="shared" si="14"/>
        <v>.2</v>
      </c>
      <c r="C94" t="str">
        <f t="shared" si="15"/>
        <v>.3</v>
      </c>
      <c r="D94" t="str">
        <f t="shared" si="16"/>
        <v>.4</v>
      </c>
      <c r="E94" t="str">
        <f t="shared" si="17"/>
        <v>.5</v>
      </c>
      <c r="F94" t="str">
        <f t="shared" si="18"/>
        <v>.6</v>
      </c>
      <c r="G94" t="str">
        <f t="shared" si="19"/>
        <v>.7</v>
      </c>
      <c r="H94" t="str">
        <f t="shared" si="20"/>
        <v>.8</v>
      </c>
      <c r="I94" t="str">
        <f t="shared" si="21"/>
        <v>.9</v>
      </c>
      <c r="J94" t="str">
        <f t="shared" si="22"/>
        <v>.10</v>
      </c>
      <c r="K94" t="str">
        <f t="shared" si="23"/>
        <v>.11</v>
      </c>
      <c r="L94" t="str">
        <f t="shared" si="24"/>
        <v>.12</v>
      </c>
    </row>
    <row r="95" spans="1:29">
      <c r="A95" t="str">
        <f t="shared" si="13"/>
        <v>.1</v>
      </c>
      <c r="B95" t="str">
        <f t="shared" si="14"/>
        <v>.2</v>
      </c>
      <c r="C95" t="str">
        <f t="shared" si="15"/>
        <v>.3</v>
      </c>
      <c r="D95" t="str">
        <f t="shared" si="16"/>
        <v>.4</v>
      </c>
      <c r="E95" t="str">
        <f t="shared" si="17"/>
        <v>.5</v>
      </c>
      <c r="F95" t="str">
        <f t="shared" si="18"/>
        <v>.6</v>
      </c>
      <c r="G95" t="str">
        <f t="shared" si="19"/>
        <v>.7</v>
      </c>
      <c r="H95" t="str">
        <f t="shared" si="20"/>
        <v>.8</v>
      </c>
      <c r="I95" t="str">
        <f t="shared" si="21"/>
        <v>.9</v>
      </c>
      <c r="J95" t="str">
        <f t="shared" si="22"/>
        <v>.10</v>
      </c>
      <c r="K95" t="str">
        <f t="shared" si="23"/>
        <v>.11</v>
      </c>
      <c r="L95" t="str">
        <f t="shared" si="24"/>
        <v>.12</v>
      </c>
    </row>
    <row r="96" spans="1:29">
      <c r="A96" t="str">
        <f t="shared" si="13"/>
        <v>.1</v>
      </c>
      <c r="B96" t="str">
        <f t="shared" si="14"/>
        <v>.2</v>
      </c>
      <c r="C96" t="str">
        <f t="shared" si="15"/>
        <v>.3</v>
      </c>
      <c r="D96" t="str">
        <f t="shared" si="16"/>
        <v>.4</v>
      </c>
      <c r="E96" t="str">
        <f t="shared" si="17"/>
        <v>.5</v>
      </c>
      <c r="F96" t="str">
        <f t="shared" si="18"/>
        <v>.6</v>
      </c>
      <c r="G96" t="str">
        <f t="shared" si="19"/>
        <v>.7</v>
      </c>
      <c r="H96" t="str">
        <f t="shared" si="20"/>
        <v>.8</v>
      </c>
      <c r="I96" t="str">
        <f t="shared" si="21"/>
        <v>.9</v>
      </c>
      <c r="J96" t="str">
        <f t="shared" si="22"/>
        <v>.10</v>
      </c>
      <c r="K96" t="str">
        <f t="shared" si="23"/>
        <v>.11</v>
      </c>
      <c r="L96" t="str">
        <f t="shared" si="24"/>
        <v>.12</v>
      </c>
    </row>
    <row r="97" spans="1:14">
      <c r="A97" t="str">
        <f t="shared" si="13"/>
        <v>.1</v>
      </c>
      <c r="B97" t="str">
        <f t="shared" si="14"/>
        <v>.2</v>
      </c>
      <c r="C97" t="str">
        <f t="shared" si="15"/>
        <v>.3</v>
      </c>
      <c r="D97" t="str">
        <f t="shared" si="16"/>
        <v>.4</v>
      </c>
      <c r="E97" t="str">
        <f t="shared" si="17"/>
        <v>.5</v>
      </c>
      <c r="F97" t="str">
        <f t="shared" si="18"/>
        <v>.6</v>
      </c>
      <c r="G97" t="str">
        <f t="shared" si="19"/>
        <v>.7</v>
      </c>
      <c r="H97" t="str">
        <f t="shared" si="20"/>
        <v>.8</v>
      </c>
      <c r="I97" t="str">
        <f t="shared" si="21"/>
        <v>.9</v>
      </c>
      <c r="J97" t="str">
        <f t="shared" si="22"/>
        <v>.10</v>
      </c>
      <c r="K97" t="str">
        <f t="shared" si="23"/>
        <v>.11</v>
      </c>
      <c r="L97" t="str">
        <f t="shared" si="24"/>
        <v>.12</v>
      </c>
    </row>
    <row r="103" spans="1:14">
      <c r="N103" s="7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H97"/>
  <sheetViews>
    <sheetView topLeftCell="L1" workbookViewId="0">
      <selection activeCell="S26" sqref="S26"/>
    </sheetView>
  </sheetViews>
  <sheetFormatPr defaultRowHeight="12.75"/>
  <cols>
    <col min="13" max="13" width="15.5703125" customWidth="1"/>
    <col min="14" max="14" width="24.7109375" customWidth="1"/>
    <col min="15" max="15" width="25.28515625" bestFit="1" customWidth="1"/>
    <col min="16" max="16" width="10.85546875" bestFit="1" customWidth="1"/>
    <col min="17" max="17" width="9.85546875" bestFit="1" customWidth="1"/>
    <col min="18" max="18" width="9.5703125" bestFit="1" customWidth="1"/>
    <col min="19" max="19" width="10.42578125" bestFit="1" customWidth="1"/>
    <col min="20" max="21" width="10.42578125" customWidth="1"/>
    <col min="22" max="23" width="10.85546875" bestFit="1" customWidth="1"/>
    <col min="24" max="24" width="11.28515625" bestFit="1" customWidth="1"/>
    <col min="25" max="25" width="11.140625" bestFit="1" customWidth="1"/>
    <col min="26" max="26" width="12.5703125" bestFit="1" customWidth="1"/>
    <col min="27" max="27" width="11" bestFit="1" customWidth="1"/>
  </cols>
  <sheetData>
    <row r="1" spans="1:34" ht="14.25" customHeight="1">
      <c r="A1" t="s">
        <v>189</v>
      </c>
      <c r="B1" t="s">
        <v>188</v>
      </c>
      <c r="C1" t="s">
        <v>190</v>
      </c>
      <c r="D1" t="s">
        <v>191</v>
      </c>
      <c r="E1" t="s">
        <v>192</v>
      </c>
      <c r="F1" t="s">
        <v>193</v>
      </c>
      <c r="G1" t="s">
        <v>194</v>
      </c>
      <c r="H1" t="s">
        <v>195</v>
      </c>
      <c r="I1" t="s">
        <v>196</v>
      </c>
      <c r="J1" t="s">
        <v>197</v>
      </c>
      <c r="K1" t="s">
        <v>198</v>
      </c>
      <c r="L1" t="s">
        <v>199</v>
      </c>
      <c r="M1" s="6" t="s">
        <v>13</v>
      </c>
      <c r="N1" s="6" t="s">
        <v>14</v>
      </c>
      <c r="O1" s="6" t="s">
        <v>48</v>
      </c>
      <c r="P1" s="6" t="s">
        <v>47</v>
      </c>
      <c r="Q1" s="6">
        <v>1</v>
      </c>
      <c r="R1" s="6">
        <v>2</v>
      </c>
      <c r="S1" s="6">
        <v>3</v>
      </c>
      <c r="T1" s="6">
        <v>4</v>
      </c>
      <c r="U1" s="6">
        <v>5</v>
      </c>
      <c r="V1" s="6">
        <v>6</v>
      </c>
      <c r="W1" s="6">
        <v>7</v>
      </c>
      <c r="X1" s="6">
        <v>8</v>
      </c>
      <c r="Y1" s="6">
        <v>9</v>
      </c>
      <c r="Z1" s="6">
        <v>10</v>
      </c>
      <c r="AA1" s="6">
        <v>11</v>
      </c>
      <c r="AB1" s="6">
        <v>12</v>
      </c>
      <c r="AC1" s="6" t="s">
        <v>179</v>
      </c>
      <c r="AD1" s="6" t="s">
        <v>15</v>
      </c>
    </row>
    <row r="2" spans="1:34">
      <c r="A2" t="str">
        <f>$M2&amp;"."&amp;Q1</f>
        <v>152.1</v>
      </c>
      <c r="B2" t="str">
        <f t="shared" ref="B2:L2" si="0">$M2&amp;"."&amp;R1</f>
        <v>152.2</v>
      </c>
      <c r="C2" t="str">
        <f t="shared" si="0"/>
        <v>152.3</v>
      </c>
      <c r="D2" t="str">
        <f t="shared" si="0"/>
        <v>152.4</v>
      </c>
      <c r="E2" t="str">
        <f t="shared" si="0"/>
        <v>152.5</v>
      </c>
      <c r="F2" t="str">
        <f t="shared" si="0"/>
        <v>152.6</v>
      </c>
      <c r="G2" t="str">
        <f t="shared" si="0"/>
        <v>152.7</v>
      </c>
      <c r="H2" t="str">
        <f t="shared" si="0"/>
        <v>152.8</v>
      </c>
      <c r="I2" t="str">
        <f t="shared" si="0"/>
        <v>152.9</v>
      </c>
      <c r="J2" t="str">
        <f t="shared" si="0"/>
        <v>152.10</v>
      </c>
      <c r="K2" t="str">
        <f t="shared" si="0"/>
        <v>152.11</v>
      </c>
      <c r="L2" t="str">
        <f t="shared" si="0"/>
        <v>152.12</v>
      </c>
      <c r="M2" s="7">
        <v>152</v>
      </c>
      <c r="N2" t="s">
        <v>53</v>
      </c>
      <c r="O2" t="s">
        <v>54</v>
      </c>
      <c r="P2">
        <v>34</v>
      </c>
      <c r="Q2">
        <v>4220</v>
      </c>
      <c r="R2">
        <v>4346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8566</v>
      </c>
      <c r="AD2">
        <v>2018</v>
      </c>
      <c r="AH2" t="s">
        <v>258</v>
      </c>
    </row>
    <row r="3" spans="1:34">
      <c r="A3" t="str">
        <f>$M3&amp;"."&amp;$Q$1</f>
        <v>8240.1</v>
      </c>
      <c r="B3" t="str">
        <f>$M3&amp;"."&amp;$R$1</f>
        <v>8240.2</v>
      </c>
      <c r="C3" t="str">
        <f>$M3&amp;"."&amp;$S$1</f>
        <v>8240.3</v>
      </c>
      <c r="D3" t="str">
        <f>$M3&amp;"."&amp;$T$1</f>
        <v>8240.4</v>
      </c>
      <c r="E3" t="str">
        <f>$M3&amp;"."&amp;$U$1</f>
        <v>8240.5</v>
      </c>
      <c r="F3" t="str">
        <f>$M3&amp;"."&amp;$V$1</f>
        <v>8240.6</v>
      </c>
      <c r="G3" t="str">
        <f>$M3&amp;"."&amp;$W$1</f>
        <v>8240.7</v>
      </c>
      <c r="H3" t="str">
        <f>$M3&amp;"."&amp;$X$1</f>
        <v>8240.8</v>
      </c>
      <c r="I3" t="str">
        <f>$M3&amp;"."&amp;$Y$1</f>
        <v>8240.9</v>
      </c>
      <c r="J3" t="str">
        <f>$M3&amp;"."&amp;$Z$1</f>
        <v>8240.10</v>
      </c>
      <c r="K3" t="str">
        <f>$M3&amp;"."&amp;$AA$1</f>
        <v>8240.11</v>
      </c>
      <c r="L3" t="str">
        <f>$M3&amp;"."&amp;$AB$1</f>
        <v>8240.12</v>
      </c>
      <c r="M3" s="7">
        <v>8240</v>
      </c>
      <c r="N3" t="s">
        <v>55</v>
      </c>
      <c r="O3" t="s">
        <v>56</v>
      </c>
      <c r="P3">
        <v>40</v>
      </c>
      <c r="Q3">
        <v>1936</v>
      </c>
      <c r="R3">
        <v>2540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4476</v>
      </c>
      <c r="AD3">
        <v>2018</v>
      </c>
      <c r="AH3" t="s">
        <v>259</v>
      </c>
    </row>
    <row r="4" spans="1:34">
      <c r="A4" t="str">
        <f t="shared" ref="A4:A67" si="1">$M4&amp;"."&amp;$Q$1</f>
        <v>9730.1</v>
      </c>
      <c r="B4" t="str">
        <f t="shared" ref="B4:B67" si="2">$M4&amp;"."&amp;$R$1</f>
        <v>9730.2</v>
      </c>
      <c r="C4" t="str">
        <f t="shared" ref="C4:C67" si="3">$M4&amp;"."&amp;$S$1</f>
        <v>9730.3</v>
      </c>
      <c r="D4" t="str">
        <f t="shared" ref="D4:D67" si="4">$M4&amp;"."&amp;$T$1</f>
        <v>9730.4</v>
      </c>
      <c r="E4" t="str">
        <f t="shared" ref="E4:E67" si="5">$M4&amp;"."&amp;$U$1</f>
        <v>9730.5</v>
      </c>
      <c r="F4" t="str">
        <f t="shared" ref="F4:F67" si="6">$M4&amp;"."&amp;$V$1</f>
        <v>9730.6</v>
      </c>
      <c r="G4" t="str">
        <f t="shared" ref="G4:G67" si="7">$M4&amp;"."&amp;$W$1</f>
        <v>9730.7</v>
      </c>
      <c r="H4" t="str">
        <f t="shared" ref="H4:H67" si="8">$M4&amp;"."&amp;$X$1</f>
        <v>9730.8</v>
      </c>
      <c r="I4" t="str">
        <f t="shared" ref="I4:I67" si="9">$M4&amp;"."&amp;$Y$1</f>
        <v>9730.9</v>
      </c>
      <c r="J4" t="str">
        <f t="shared" ref="J4:J67" si="10">$M4&amp;"."&amp;$Z$1</f>
        <v>9730.10</v>
      </c>
      <c r="K4" t="str">
        <f t="shared" ref="K4:K67" si="11">$M4&amp;"."&amp;$AA$1</f>
        <v>9730.11</v>
      </c>
      <c r="L4" t="str">
        <f t="shared" ref="L4:L67" si="12">$M4&amp;"."&amp;$AB$1</f>
        <v>9730.12</v>
      </c>
      <c r="M4" s="7">
        <v>9730</v>
      </c>
      <c r="N4" t="s">
        <v>57</v>
      </c>
      <c r="O4" t="s">
        <v>58</v>
      </c>
      <c r="P4">
        <v>41</v>
      </c>
      <c r="Q4">
        <v>3234</v>
      </c>
      <c r="R4">
        <v>4319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7553</v>
      </c>
      <c r="AD4">
        <v>2018</v>
      </c>
      <c r="AH4" t="s">
        <v>260</v>
      </c>
    </row>
    <row r="5" spans="1:34">
      <c r="A5" t="str">
        <f t="shared" si="1"/>
        <v>9201.1</v>
      </c>
      <c r="B5" t="str">
        <f t="shared" si="2"/>
        <v>9201.2</v>
      </c>
      <c r="C5" t="str">
        <f t="shared" si="3"/>
        <v>9201.3</v>
      </c>
      <c r="D5" t="str">
        <f t="shared" si="4"/>
        <v>9201.4</v>
      </c>
      <c r="E5" t="str">
        <f t="shared" si="5"/>
        <v>9201.5</v>
      </c>
      <c r="F5" t="str">
        <f t="shared" si="6"/>
        <v>9201.6</v>
      </c>
      <c r="G5" t="str">
        <f t="shared" si="7"/>
        <v>9201.7</v>
      </c>
      <c r="H5" t="str">
        <f t="shared" si="8"/>
        <v>9201.8</v>
      </c>
      <c r="I5" t="str">
        <f t="shared" si="9"/>
        <v>9201.9</v>
      </c>
      <c r="J5" t="str">
        <f t="shared" si="10"/>
        <v>9201.10</v>
      </c>
      <c r="K5" t="str">
        <f t="shared" si="11"/>
        <v>9201.11</v>
      </c>
      <c r="L5" t="str">
        <f t="shared" si="12"/>
        <v>9201.12</v>
      </c>
      <c r="M5" s="7">
        <v>9201</v>
      </c>
      <c r="N5" t="s">
        <v>247</v>
      </c>
      <c r="O5" t="s">
        <v>170</v>
      </c>
      <c r="P5">
        <v>33</v>
      </c>
      <c r="Q5">
        <v>1520</v>
      </c>
      <c r="R5">
        <v>3900</v>
      </c>
      <c r="S5">
        <v>4506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9926</v>
      </c>
      <c r="AD5">
        <v>2018</v>
      </c>
      <c r="AH5" t="s">
        <v>261</v>
      </c>
    </row>
    <row r="6" spans="1:34">
      <c r="A6" t="str">
        <f t="shared" si="1"/>
        <v>5532.1</v>
      </c>
      <c r="B6" t="str">
        <f t="shared" si="2"/>
        <v>5532.2</v>
      </c>
      <c r="C6" t="str">
        <f t="shared" si="3"/>
        <v>5532.3</v>
      </c>
      <c r="D6" t="str">
        <f t="shared" si="4"/>
        <v>5532.4</v>
      </c>
      <c r="E6" t="str">
        <f t="shared" si="5"/>
        <v>5532.5</v>
      </c>
      <c r="F6" t="str">
        <f t="shared" si="6"/>
        <v>5532.6</v>
      </c>
      <c r="G6" t="str">
        <f t="shared" si="7"/>
        <v>5532.7</v>
      </c>
      <c r="H6" t="str">
        <f t="shared" si="8"/>
        <v>5532.8</v>
      </c>
      <c r="I6" t="str">
        <f t="shared" si="9"/>
        <v>5532.9</v>
      </c>
      <c r="J6" t="str">
        <f t="shared" si="10"/>
        <v>5532.10</v>
      </c>
      <c r="K6" t="str">
        <f t="shared" si="11"/>
        <v>5532.11</v>
      </c>
      <c r="L6" t="str">
        <f t="shared" si="12"/>
        <v>5532.12</v>
      </c>
      <c r="M6" s="7">
        <v>5532</v>
      </c>
      <c r="N6" t="s">
        <v>59</v>
      </c>
      <c r="O6" t="s">
        <v>60</v>
      </c>
      <c r="P6">
        <v>40</v>
      </c>
      <c r="Q6">
        <v>2556</v>
      </c>
      <c r="R6">
        <v>3572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6128</v>
      </c>
      <c r="AD6">
        <v>2018</v>
      </c>
      <c r="AH6" t="s">
        <v>262</v>
      </c>
    </row>
    <row r="7" spans="1:34">
      <c r="A7" t="str">
        <f t="shared" si="1"/>
        <v>1139.1</v>
      </c>
      <c r="B7" t="str">
        <f t="shared" si="2"/>
        <v>1139.2</v>
      </c>
      <c r="C7" t="str">
        <f t="shared" si="3"/>
        <v>1139.3</v>
      </c>
      <c r="D7" t="str">
        <f t="shared" si="4"/>
        <v>1139.4</v>
      </c>
      <c r="E7" t="str">
        <f t="shared" si="5"/>
        <v>1139.5</v>
      </c>
      <c r="F7" t="str">
        <f t="shared" si="6"/>
        <v>1139.6</v>
      </c>
      <c r="G7" t="str">
        <f t="shared" si="7"/>
        <v>1139.7</v>
      </c>
      <c r="H7" t="str">
        <f t="shared" si="8"/>
        <v>1139.8</v>
      </c>
      <c r="I7" t="str">
        <f t="shared" si="9"/>
        <v>1139.9</v>
      </c>
      <c r="J7" t="str">
        <f t="shared" si="10"/>
        <v>1139.10</v>
      </c>
      <c r="K7" t="str">
        <f t="shared" si="11"/>
        <v>1139.11</v>
      </c>
      <c r="L7" t="str">
        <f t="shared" si="12"/>
        <v>1139.12</v>
      </c>
      <c r="M7" s="7">
        <v>1139</v>
      </c>
      <c r="N7" t="s">
        <v>61</v>
      </c>
      <c r="O7" t="s">
        <v>62</v>
      </c>
      <c r="P7">
        <v>41</v>
      </c>
      <c r="Q7">
        <v>16917</v>
      </c>
      <c r="R7">
        <v>19741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36658</v>
      </c>
      <c r="AD7">
        <v>2018</v>
      </c>
      <c r="AH7" t="s">
        <v>49</v>
      </c>
    </row>
    <row r="8" spans="1:34">
      <c r="A8" t="str">
        <f t="shared" si="1"/>
        <v>1069.1</v>
      </c>
      <c r="B8" t="str">
        <f t="shared" si="2"/>
        <v>1069.2</v>
      </c>
      <c r="C8" t="str">
        <f t="shared" si="3"/>
        <v>1069.3</v>
      </c>
      <c r="D8" t="str">
        <f t="shared" si="4"/>
        <v>1069.4</v>
      </c>
      <c r="E8" t="str">
        <f t="shared" si="5"/>
        <v>1069.5</v>
      </c>
      <c r="F8" t="str">
        <f t="shared" si="6"/>
        <v>1069.6</v>
      </c>
      <c r="G8" t="str">
        <f t="shared" si="7"/>
        <v>1069.7</v>
      </c>
      <c r="H8" t="str">
        <f t="shared" si="8"/>
        <v>1069.8</v>
      </c>
      <c r="I8" t="str">
        <f t="shared" si="9"/>
        <v>1069.9</v>
      </c>
      <c r="J8" t="str">
        <f t="shared" si="10"/>
        <v>1069.10</v>
      </c>
      <c r="K8" t="str">
        <f t="shared" si="11"/>
        <v>1069.11</v>
      </c>
      <c r="L8" t="str">
        <f t="shared" si="12"/>
        <v>1069.12</v>
      </c>
      <c r="M8" s="7">
        <v>1069</v>
      </c>
      <c r="N8" t="s">
        <v>180</v>
      </c>
      <c r="O8" t="s">
        <v>181</v>
      </c>
      <c r="P8">
        <v>34</v>
      </c>
      <c r="Q8">
        <v>2669</v>
      </c>
      <c r="R8">
        <v>2280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4949</v>
      </c>
      <c r="AD8">
        <v>2018</v>
      </c>
      <c r="AH8" t="s">
        <v>50</v>
      </c>
    </row>
    <row r="9" spans="1:34">
      <c r="A9" t="str">
        <f t="shared" si="1"/>
        <v>852.1</v>
      </c>
      <c r="B9" t="str">
        <f t="shared" si="2"/>
        <v>852.2</v>
      </c>
      <c r="C9" t="str">
        <f t="shared" si="3"/>
        <v>852.3</v>
      </c>
      <c r="D9" t="str">
        <f t="shared" si="4"/>
        <v>852.4</v>
      </c>
      <c r="E9" t="str">
        <f t="shared" si="5"/>
        <v>852.5</v>
      </c>
      <c r="F9" t="str">
        <f t="shared" si="6"/>
        <v>852.6</v>
      </c>
      <c r="G9" t="str">
        <f t="shared" si="7"/>
        <v>852.7</v>
      </c>
      <c r="H9" t="str">
        <f t="shared" si="8"/>
        <v>852.8</v>
      </c>
      <c r="I9" t="str">
        <f t="shared" si="9"/>
        <v>852.9</v>
      </c>
      <c r="J9" t="str">
        <f t="shared" si="10"/>
        <v>852.10</v>
      </c>
      <c r="K9" t="str">
        <f t="shared" si="11"/>
        <v>852.11</v>
      </c>
      <c r="L9" t="str">
        <f t="shared" si="12"/>
        <v>852.12</v>
      </c>
      <c r="M9" s="7">
        <v>852</v>
      </c>
      <c r="N9" t="s">
        <v>63</v>
      </c>
      <c r="O9" t="s">
        <v>26</v>
      </c>
      <c r="P9">
        <v>41</v>
      </c>
      <c r="Q9">
        <v>5619</v>
      </c>
      <c r="R9">
        <v>8729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14348</v>
      </c>
      <c r="AD9">
        <v>2018</v>
      </c>
      <c r="AH9" s="5" t="s">
        <v>254</v>
      </c>
    </row>
    <row r="10" spans="1:34">
      <c r="A10" t="str">
        <f t="shared" si="1"/>
        <v>672.1</v>
      </c>
      <c r="B10" t="str">
        <f t="shared" si="2"/>
        <v>672.2</v>
      </c>
      <c r="C10" t="str">
        <f t="shared" si="3"/>
        <v>672.3</v>
      </c>
      <c r="D10" t="str">
        <f t="shared" si="4"/>
        <v>672.4</v>
      </c>
      <c r="E10" t="str">
        <f t="shared" si="5"/>
        <v>672.5</v>
      </c>
      <c r="F10" t="str">
        <f t="shared" si="6"/>
        <v>672.6</v>
      </c>
      <c r="G10" t="str">
        <f t="shared" si="7"/>
        <v>672.7</v>
      </c>
      <c r="H10" t="str">
        <f t="shared" si="8"/>
        <v>672.8</v>
      </c>
      <c r="I10" t="str">
        <f t="shared" si="9"/>
        <v>672.9</v>
      </c>
      <c r="J10" t="str">
        <f t="shared" si="10"/>
        <v>672.10</v>
      </c>
      <c r="K10" t="str">
        <f t="shared" si="11"/>
        <v>672.11</v>
      </c>
      <c r="L10" t="str">
        <f t="shared" si="12"/>
        <v>672.12</v>
      </c>
      <c r="M10" s="7">
        <v>672</v>
      </c>
      <c r="N10" t="s">
        <v>64</v>
      </c>
      <c r="O10" t="s">
        <v>65</v>
      </c>
      <c r="P10">
        <v>34</v>
      </c>
      <c r="Q10">
        <v>3365</v>
      </c>
      <c r="R10">
        <v>4970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8335</v>
      </c>
      <c r="AD10">
        <v>2018</v>
      </c>
      <c r="AH10" t="s">
        <v>51</v>
      </c>
    </row>
    <row r="11" spans="1:34">
      <c r="A11" t="str">
        <f t="shared" si="1"/>
        <v>7781.1</v>
      </c>
      <c r="B11" t="str">
        <f t="shared" si="2"/>
        <v>7781.2</v>
      </c>
      <c r="C11" t="str">
        <f t="shared" si="3"/>
        <v>7781.3</v>
      </c>
      <c r="D11" t="str">
        <f t="shared" si="4"/>
        <v>7781.4</v>
      </c>
      <c r="E11" t="str">
        <f t="shared" si="5"/>
        <v>7781.5</v>
      </c>
      <c r="F11" t="str">
        <f t="shared" si="6"/>
        <v>7781.6</v>
      </c>
      <c r="G11" t="str">
        <f t="shared" si="7"/>
        <v>7781.7</v>
      </c>
      <c r="H11" t="str">
        <f t="shared" si="8"/>
        <v>7781.8</v>
      </c>
      <c r="I11" t="str">
        <f t="shared" si="9"/>
        <v>7781.9</v>
      </c>
      <c r="J11" t="str">
        <f t="shared" si="10"/>
        <v>7781.10</v>
      </c>
      <c r="K11" t="str">
        <f t="shared" si="11"/>
        <v>7781.11</v>
      </c>
      <c r="L11" t="str">
        <f t="shared" si="12"/>
        <v>7781.12</v>
      </c>
      <c r="M11" s="7">
        <v>7781</v>
      </c>
      <c r="N11" t="s">
        <v>66</v>
      </c>
      <c r="O11" t="s">
        <v>35</v>
      </c>
      <c r="P11">
        <v>41</v>
      </c>
      <c r="Q11">
        <v>7136</v>
      </c>
      <c r="R11">
        <v>7320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14456</v>
      </c>
      <c r="AD11">
        <v>2018</v>
      </c>
      <c r="AH11" t="s">
        <v>263</v>
      </c>
    </row>
    <row r="12" spans="1:34">
      <c r="A12" t="str">
        <f t="shared" si="1"/>
        <v>1318.1</v>
      </c>
      <c r="B12" t="str">
        <f t="shared" si="2"/>
        <v>1318.2</v>
      </c>
      <c r="C12" t="str">
        <f t="shared" si="3"/>
        <v>1318.3</v>
      </c>
      <c r="D12" t="str">
        <f t="shared" si="4"/>
        <v>1318.4</v>
      </c>
      <c r="E12" t="str">
        <f t="shared" si="5"/>
        <v>1318.5</v>
      </c>
      <c r="F12" t="str">
        <f t="shared" si="6"/>
        <v>1318.6</v>
      </c>
      <c r="G12" t="str">
        <f t="shared" si="7"/>
        <v>1318.7</v>
      </c>
      <c r="H12" t="str">
        <f t="shared" si="8"/>
        <v>1318.8</v>
      </c>
      <c r="I12" t="str">
        <f t="shared" si="9"/>
        <v>1318.9</v>
      </c>
      <c r="J12" t="str">
        <f t="shared" si="10"/>
        <v>1318.10</v>
      </c>
      <c r="K12" t="str">
        <f t="shared" si="11"/>
        <v>1318.11</v>
      </c>
      <c r="L12" t="str">
        <f t="shared" si="12"/>
        <v>1318.12</v>
      </c>
      <c r="M12" s="7">
        <v>1318</v>
      </c>
      <c r="N12" t="s">
        <v>67</v>
      </c>
      <c r="O12" t="s">
        <v>68</v>
      </c>
      <c r="P12">
        <v>41</v>
      </c>
      <c r="Q12">
        <v>3807</v>
      </c>
      <c r="R12">
        <v>5453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9260</v>
      </c>
      <c r="AD12">
        <v>2018</v>
      </c>
      <c r="AH12" t="s">
        <v>264</v>
      </c>
    </row>
    <row r="13" spans="1:34">
      <c r="A13" t="str">
        <f t="shared" si="1"/>
        <v>1319.1</v>
      </c>
      <c r="B13" t="str">
        <f t="shared" si="2"/>
        <v>1319.2</v>
      </c>
      <c r="C13" t="str">
        <f t="shared" si="3"/>
        <v>1319.3</v>
      </c>
      <c r="D13" t="str">
        <f t="shared" si="4"/>
        <v>1319.4</v>
      </c>
      <c r="E13" t="str">
        <f t="shared" si="5"/>
        <v>1319.5</v>
      </c>
      <c r="F13" t="str">
        <f t="shared" si="6"/>
        <v>1319.6</v>
      </c>
      <c r="G13" t="str">
        <f t="shared" si="7"/>
        <v>1319.7</v>
      </c>
      <c r="H13" t="str">
        <f t="shared" si="8"/>
        <v>1319.8</v>
      </c>
      <c r="I13" t="str">
        <f t="shared" si="9"/>
        <v>1319.9</v>
      </c>
      <c r="J13" t="str">
        <f t="shared" si="10"/>
        <v>1319.10</v>
      </c>
      <c r="K13" t="str">
        <f t="shared" si="11"/>
        <v>1319.11</v>
      </c>
      <c r="L13" t="str">
        <f t="shared" si="12"/>
        <v>1319.12</v>
      </c>
      <c r="M13" s="7">
        <v>1319</v>
      </c>
      <c r="N13" t="s">
        <v>69</v>
      </c>
      <c r="O13" t="s">
        <v>70</v>
      </c>
      <c r="P13">
        <v>32</v>
      </c>
      <c r="Q13">
        <v>2117</v>
      </c>
      <c r="R13">
        <v>3120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5237</v>
      </c>
      <c r="AD13">
        <v>2018</v>
      </c>
      <c r="AH13" t="s">
        <v>265</v>
      </c>
    </row>
    <row r="14" spans="1:34">
      <c r="A14" t="str">
        <f t="shared" si="1"/>
        <v>9496.1</v>
      </c>
      <c r="B14" t="str">
        <f t="shared" si="2"/>
        <v>9496.2</v>
      </c>
      <c r="C14" t="str">
        <f t="shared" si="3"/>
        <v>9496.3</v>
      </c>
      <c r="D14" t="str">
        <f t="shared" si="4"/>
        <v>9496.4</v>
      </c>
      <c r="E14" t="str">
        <f t="shared" si="5"/>
        <v>9496.5</v>
      </c>
      <c r="F14" t="str">
        <f t="shared" si="6"/>
        <v>9496.6</v>
      </c>
      <c r="G14" t="str">
        <f t="shared" si="7"/>
        <v>9496.7</v>
      </c>
      <c r="H14" t="str">
        <f t="shared" si="8"/>
        <v>9496.8</v>
      </c>
      <c r="I14" t="str">
        <f t="shared" si="9"/>
        <v>9496.9</v>
      </c>
      <c r="J14" t="str">
        <f t="shared" si="10"/>
        <v>9496.10</v>
      </c>
      <c r="K14" t="str">
        <f t="shared" si="11"/>
        <v>9496.11</v>
      </c>
      <c r="L14" t="str">
        <f t="shared" si="12"/>
        <v>9496.12</v>
      </c>
      <c r="M14" s="4">
        <v>9496</v>
      </c>
      <c r="N14" t="s">
        <v>71</v>
      </c>
      <c r="O14" t="s">
        <v>21</v>
      </c>
      <c r="P14">
        <v>37</v>
      </c>
      <c r="Q14">
        <v>1239</v>
      </c>
      <c r="R14">
        <v>1722</v>
      </c>
      <c r="S14">
        <v>0</v>
      </c>
      <c r="T14">
        <v>0</v>
      </c>
      <c r="U14">
        <v>0</v>
      </c>
      <c r="V14">
        <v>0</v>
      </c>
      <c r="W14">
        <v>0</v>
      </c>
      <c r="X14" s="3">
        <v>0</v>
      </c>
      <c r="Y14">
        <v>0</v>
      </c>
      <c r="Z14">
        <v>0</v>
      </c>
      <c r="AA14">
        <v>0</v>
      </c>
      <c r="AB14">
        <v>0</v>
      </c>
      <c r="AC14">
        <v>2961</v>
      </c>
      <c r="AD14">
        <v>2018</v>
      </c>
      <c r="AH14" t="s">
        <v>52</v>
      </c>
    </row>
    <row r="15" spans="1:34">
      <c r="A15" t="str">
        <f t="shared" si="1"/>
        <v>1950.1</v>
      </c>
      <c r="B15" t="str">
        <f t="shared" si="2"/>
        <v>1950.2</v>
      </c>
      <c r="C15" t="str">
        <f t="shared" si="3"/>
        <v>1950.3</v>
      </c>
      <c r="D15" t="str">
        <f t="shared" si="4"/>
        <v>1950.4</v>
      </c>
      <c r="E15" t="str">
        <f t="shared" si="5"/>
        <v>1950.5</v>
      </c>
      <c r="F15" t="str">
        <f t="shared" si="6"/>
        <v>1950.6</v>
      </c>
      <c r="G15" t="str">
        <f t="shared" si="7"/>
        <v>1950.7</v>
      </c>
      <c r="H15" t="str">
        <f t="shared" si="8"/>
        <v>1950.8</v>
      </c>
      <c r="I15" t="str">
        <f t="shared" si="9"/>
        <v>1950.9</v>
      </c>
      <c r="J15" t="str">
        <f t="shared" si="10"/>
        <v>1950.10</v>
      </c>
      <c r="K15" t="str">
        <f t="shared" si="11"/>
        <v>1950.11</v>
      </c>
      <c r="L15" t="str">
        <f t="shared" si="12"/>
        <v>1950.12</v>
      </c>
      <c r="M15">
        <v>1950</v>
      </c>
      <c r="N15" t="s">
        <v>36</v>
      </c>
      <c r="O15" t="s">
        <v>25</v>
      </c>
      <c r="P15">
        <v>34</v>
      </c>
      <c r="Q15">
        <v>33560</v>
      </c>
      <c r="R15">
        <v>33900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67460</v>
      </c>
      <c r="AD15">
        <v>2018</v>
      </c>
    </row>
    <row r="16" spans="1:34">
      <c r="A16" t="str">
        <f t="shared" si="1"/>
        <v>2010.1</v>
      </c>
      <c r="B16" t="str">
        <f t="shared" si="2"/>
        <v>2010.2</v>
      </c>
      <c r="C16" t="str">
        <f t="shared" si="3"/>
        <v>2010.3</v>
      </c>
      <c r="D16" t="str">
        <f t="shared" si="4"/>
        <v>2010.4</v>
      </c>
      <c r="E16" t="str">
        <f t="shared" si="5"/>
        <v>2010.5</v>
      </c>
      <c r="F16" t="str">
        <f t="shared" si="6"/>
        <v>2010.6</v>
      </c>
      <c r="G16" t="str">
        <f t="shared" si="7"/>
        <v>2010.7</v>
      </c>
      <c r="H16" t="str">
        <f t="shared" si="8"/>
        <v>2010.8</v>
      </c>
      <c r="I16" t="str">
        <f t="shared" si="9"/>
        <v>2010.9</v>
      </c>
      <c r="J16" t="str">
        <f t="shared" si="10"/>
        <v>2010.10</v>
      </c>
      <c r="K16" t="str">
        <f t="shared" si="11"/>
        <v>2010.11</v>
      </c>
      <c r="L16" t="str">
        <f t="shared" si="12"/>
        <v>2010.12</v>
      </c>
      <c r="M16">
        <v>2010</v>
      </c>
      <c r="N16" t="s">
        <v>72</v>
      </c>
      <c r="O16" t="s">
        <v>73</v>
      </c>
      <c r="P16">
        <v>41</v>
      </c>
      <c r="Q16">
        <v>2580</v>
      </c>
      <c r="R16">
        <v>3803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6383</v>
      </c>
      <c r="AD16">
        <v>2018</v>
      </c>
    </row>
    <row r="17" spans="1:30">
      <c r="A17" t="str">
        <f t="shared" si="1"/>
        <v>5429.1</v>
      </c>
      <c r="B17" t="str">
        <f t="shared" si="2"/>
        <v>5429.2</v>
      </c>
      <c r="C17" t="str">
        <f t="shared" si="3"/>
        <v>5429.3</v>
      </c>
      <c r="D17" t="str">
        <f t="shared" si="4"/>
        <v>5429.4</v>
      </c>
      <c r="E17" t="str">
        <f t="shared" si="5"/>
        <v>5429.5</v>
      </c>
      <c r="F17" t="str">
        <f t="shared" si="6"/>
        <v>5429.6</v>
      </c>
      <c r="G17" t="str">
        <f t="shared" si="7"/>
        <v>5429.7</v>
      </c>
      <c r="H17" t="str">
        <f t="shared" si="8"/>
        <v>5429.8</v>
      </c>
      <c r="I17" t="str">
        <f t="shared" si="9"/>
        <v>5429.9</v>
      </c>
      <c r="J17" t="str">
        <f t="shared" si="10"/>
        <v>5429.10</v>
      </c>
      <c r="K17" t="str">
        <f t="shared" si="11"/>
        <v>5429.11</v>
      </c>
      <c r="L17" t="str">
        <f t="shared" si="12"/>
        <v>5429.12</v>
      </c>
      <c r="M17">
        <v>5429</v>
      </c>
      <c r="N17" t="s">
        <v>74</v>
      </c>
      <c r="O17" t="s">
        <v>75</v>
      </c>
      <c r="P17">
        <v>34</v>
      </c>
      <c r="Q17">
        <v>4519</v>
      </c>
      <c r="R17">
        <v>4743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9262</v>
      </c>
      <c r="AD17">
        <v>2018</v>
      </c>
    </row>
    <row r="18" spans="1:30">
      <c r="A18" t="str">
        <f t="shared" si="1"/>
        <v>2245.1</v>
      </c>
      <c r="B18" t="str">
        <f t="shared" si="2"/>
        <v>2245.2</v>
      </c>
      <c r="C18" t="str">
        <f t="shared" si="3"/>
        <v>2245.3</v>
      </c>
      <c r="D18" t="str">
        <f t="shared" si="4"/>
        <v>2245.4</v>
      </c>
      <c r="E18" t="str">
        <f t="shared" si="5"/>
        <v>2245.5</v>
      </c>
      <c r="F18" t="str">
        <f t="shared" si="6"/>
        <v>2245.6</v>
      </c>
      <c r="G18" t="str">
        <f t="shared" si="7"/>
        <v>2245.7</v>
      </c>
      <c r="H18" t="str">
        <f t="shared" si="8"/>
        <v>2245.8</v>
      </c>
      <c r="I18" t="str">
        <f t="shared" si="9"/>
        <v>2245.9</v>
      </c>
      <c r="J18" t="str">
        <f t="shared" si="10"/>
        <v>2245.10</v>
      </c>
      <c r="K18" t="str">
        <f t="shared" si="11"/>
        <v>2245.11</v>
      </c>
      <c r="L18" t="str">
        <f t="shared" si="12"/>
        <v>2245.12</v>
      </c>
      <c r="M18">
        <v>2245</v>
      </c>
      <c r="N18" t="s">
        <v>76</v>
      </c>
      <c r="O18" t="s">
        <v>77</v>
      </c>
      <c r="P18">
        <v>38</v>
      </c>
      <c r="Q18">
        <v>3599</v>
      </c>
      <c r="R18">
        <v>4767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8366</v>
      </c>
      <c r="AD18">
        <v>2018</v>
      </c>
    </row>
    <row r="19" spans="1:30">
      <c r="A19" t="str">
        <f t="shared" si="1"/>
        <v>2215.1</v>
      </c>
      <c r="B19" t="str">
        <f t="shared" si="2"/>
        <v>2215.2</v>
      </c>
      <c r="C19" t="str">
        <f t="shared" si="3"/>
        <v>2215.3</v>
      </c>
      <c r="D19" t="str">
        <f t="shared" si="4"/>
        <v>2215.4</v>
      </c>
      <c r="E19" t="str">
        <f t="shared" si="5"/>
        <v>2215.5</v>
      </c>
      <c r="F19" t="str">
        <f t="shared" si="6"/>
        <v>2215.6</v>
      </c>
      <c r="G19" t="str">
        <f t="shared" si="7"/>
        <v>2215.7</v>
      </c>
      <c r="H19" t="str">
        <f t="shared" si="8"/>
        <v>2215.8</v>
      </c>
      <c r="I19" t="str">
        <f t="shared" si="9"/>
        <v>2215.9</v>
      </c>
      <c r="J19" t="str">
        <f t="shared" si="10"/>
        <v>2215.10</v>
      </c>
      <c r="K19" t="str">
        <f t="shared" si="11"/>
        <v>2215.11</v>
      </c>
      <c r="L19" t="str">
        <f t="shared" si="12"/>
        <v>2215.12</v>
      </c>
      <c r="M19">
        <v>2215</v>
      </c>
      <c r="N19" t="s">
        <v>78</v>
      </c>
      <c r="O19" t="s">
        <v>79</v>
      </c>
      <c r="P19">
        <v>33</v>
      </c>
      <c r="Q19">
        <v>4059</v>
      </c>
      <c r="R19">
        <v>5416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9475</v>
      </c>
      <c r="AD19">
        <v>2018</v>
      </c>
    </row>
    <row r="20" spans="1:30">
      <c r="A20" t="str">
        <f t="shared" si="1"/>
        <v>2425.1</v>
      </c>
      <c r="B20" t="str">
        <f t="shared" si="2"/>
        <v>2425.2</v>
      </c>
      <c r="C20" t="str">
        <f t="shared" si="3"/>
        <v>2425.3</v>
      </c>
      <c r="D20" t="str">
        <f t="shared" si="4"/>
        <v>2425.4</v>
      </c>
      <c r="E20" t="str">
        <f t="shared" si="5"/>
        <v>2425.5</v>
      </c>
      <c r="F20" t="str">
        <f t="shared" si="6"/>
        <v>2425.6</v>
      </c>
      <c r="G20" t="str">
        <f t="shared" si="7"/>
        <v>2425.7</v>
      </c>
      <c r="H20" t="str">
        <f t="shared" si="8"/>
        <v>2425.8</v>
      </c>
      <c r="I20" t="str">
        <f t="shared" si="9"/>
        <v>2425.9</v>
      </c>
      <c r="J20" t="str">
        <f t="shared" si="10"/>
        <v>2425.10</v>
      </c>
      <c r="K20" t="str">
        <f t="shared" si="11"/>
        <v>2425.11</v>
      </c>
      <c r="L20" t="str">
        <f t="shared" si="12"/>
        <v>2425.12</v>
      </c>
      <c r="M20">
        <v>2425</v>
      </c>
      <c r="N20" t="s">
        <v>80</v>
      </c>
      <c r="O20" t="s">
        <v>24</v>
      </c>
      <c r="P20">
        <v>38</v>
      </c>
      <c r="Q20">
        <v>4470</v>
      </c>
      <c r="R20">
        <v>3179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7649</v>
      </c>
      <c r="AD20">
        <v>2018</v>
      </c>
    </row>
    <row r="21" spans="1:30">
      <c r="A21" t="str">
        <f t="shared" si="1"/>
        <v>9800.1</v>
      </c>
      <c r="B21" t="str">
        <f t="shared" si="2"/>
        <v>9800.2</v>
      </c>
      <c r="C21" t="str">
        <f t="shared" si="3"/>
        <v>9800.3</v>
      </c>
      <c r="D21" t="str">
        <f t="shared" si="4"/>
        <v>9800.4</v>
      </c>
      <c r="E21" t="str">
        <f t="shared" si="5"/>
        <v>9800.5</v>
      </c>
      <c r="F21" t="str">
        <f t="shared" si="6"/>
        <v>9800.6</v>
      </c>
      <c r="G21" t="str">
        <f t="shared" si="7"/>
        <v>9800.7</v>
      </c>
      <c r="H21" t="str">
        <f t="shared" si="8"/>
        <v>9800.8</v>
      </c>
      <c r="I21" t="str">
        <f t="shared" si="9"/>
        <v>9800.9</v>
      </c>
      <c r="J21" t="str">
        <f t="shared" si="10"/>
        <v>9800.10</v>
      </c>
      <c r="K21" t="str">
        <f t="shared" si="11"/>
        <v>9800.11</v>
      </c>
      <c r="L21" t="str">
        <f t="shared" si="12"/>
        <v>9800.12</v>
      </c>
      <c r="M21">
        <v>9800</v>
      </c>
      <c r="N21" t="s">
        <v>45</v>
      </c>
      <c r="O21" t="s">
        <v>46</v>
      </c>
      <c r="P21">
        <v>38</v>
      </c>
      <c r="Q21">
        <v>6087</v>
      </c>
      <c r="R21">
        <v>9019</v>
      </c>
      <c r="S21">
        <v>9118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24224</v>
      </c>
      <c r="AD21">
        <v>2018</v>
      </c>
    </row>
    <row r="22" spans="1:30">
      <c r="A22" t="str">
        <f t="shared" si="1"/>
        <v>5550.1</v>
      </c>
      <c r="B22" t="str">
        <f t="shared" si="2"/>
        <v>5550.2</v>
      </c>
      <c r="C22" t="str">
        <f t="shared" si="3"/>
        <v>5550.3</v>
      </c>
      <c r="D22" t="str">
        <f t="shared" si="4"/>
        <v>5550.4</v>
      </c>
      <c r="E22" t="str">
        <f t="shared" si="5"/>
        <v>5550.5</v>
      </c>
      <c r="F22" t="str">
        <f t="shared" si="6"/>
        <v>5550.6</v>
      </c>
      <c r="G22" t="str">
        <f t="shared" si="7"/>
        <v>5550.7</v>
      </c>
      <c r="H22" t="str">
        <f t="shared" si="8"/>
        <v>5550.8</v>
      </c>
      <c r="I22" t="str">
        <f t="shared" si="9"/>
        <v>5550.9</v>
      </c>
      <c r="J22" t="str">
        <f t="shared" si="10"/>
        <v>5550.10</v>
      </c>
      <c r="K22" t="str">
        <f t="shared" si="11"/>
        <v>5550.11</v>
      </c>
      <c r="L22" t="str">
        <f t="shared" si="12"/>
        <v>5550.12</v>
      </c>
      <c r="M22">
        <v>5550</v>
      </c>
      <c r="N22" t="s">
        <v>83</v>
      </c>
      <c r="O22" t="s">
        <v>43</v>
      </c>
      <c r="P22">
        <v>38</v>
      </c>
      <c r="Q22">
        <v>8008</v>
      </c>
      <c r="R22">
        <v>7191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15199</v>
      </c>
      <c r="AD22">
        <v>2018</v>
      </c>
    </row>
    <row r="23" spans="1:30">
      <c r="A23" t="str">
        <f t="shared" si="1"/>
        <v>860.1</v>
      </c>
      <c r="B23" t="str">
        <f t="shared" si="2"/>
        <v>860.2</v>
      </c>
      <c r="C23" t="str">
        <f t="shared" si="3"/>
        <v>860.3</v>
      </c>
      <c r="D23" t="str">
        <f t="shared" si="4"/>
        <v>860.4</v>
      </c>
      <c r="E23" t="str">
        <f t="shared" si="5"/>
        <v>860.5</v>
      </c>
      <c r="F23" t="str">
        <f t="shared" si="6"/>
        <v>860.6</v>
      </c>
      <c r="G23" t="str">
        <f t="shared" si="7"/>
        <v>860.7</v>
      </c>
      <c r="H23" t="str">
        <f t="shared" si="8"/>
        <v>860.8</v>
      </c>
      <c r="I23" t="str">
        <f t="shared" si="9"/>
        <v>860.9</v>
      </c>
      <c r="J23" t="str">
        <f t="shared" si="10"/>
        <v>860.10</v>
      </c>
      <c r="K23" t="str">
        <f t="shared" si="11"/>
        <v>860.11</v>
      </c>
      <c r="L23" t="str">
        <f t="shared" si="12"/>
        <v>860.12</v>
      </c>
      <c r="M23">
        <v>860</v>
      </c>
      <c r="N23" t="s">
        <v>84</v>
      </c>
      <c r="O23" t="s">
        <v>85</v>
      </c>
      <c r="P23">
        <v>41</v>
      </c>
      <c r="Q23">
        <v>4547</v>
      </c>
      <c r="R23">
        <v>5073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9620</v>
      </c>
      <c r="AD23">
        <v>2018</v>
      </c>
    </row>
    <row r="24" spans="1:30">
      <c r="A24" t="str">
        <f t="shared" si="1"/>
        <v>2791.1</v>
      </c>
      <c r="B24" t="str">
        <f t="shared" si="2"/>
        <v>2791.2</v>
      </c>
      <c r="C24" t="str">
        <f t="shared" si="3"/>
        <v>2791.3</v>
      </c>
      <c r="D24" t="str">
        <f t="shared" si="4"/>
        <v>2791.4</v>
      </c>
      <c r="E24" t="str">
        <f t="shared" si="5"/>
        <v>2791.5</v>
      </c>
      <c r="F24" t="str">
        <f t="shared" si="6"/>
        <v>2791.6</v>
      </c>
      <c r="G24" t="str">
        <f t="shared" si="7"/>
        <v>2791.7</v>
      </c>
      <c r="H24" t="str">
        <f t="shared" si="8"/>
        <v>2791.8</v>
      </c>
      <c r="I24" t="str">
        <f t="shared" si="9"/>
        <v>2791.9</v>
      </c>
      <c r="J24" t="str">
        <f t="shared" si="10"/>
        <v>2791.10</v>
      </c>
      <c r="K24" t="str">
        <f t="shared" si="11"/>
        <v>2791.11</v>
      </c>
      <c r="L24" t="str">
        <f t="shared" si="12"/>
        <v>2791.12</v>
      </c>
      <c r="M24">
        <v>2791</v>
      </c>
      <c r="N24" t="s">
        <v>86</v>
      </c>
      <c r="O24" t="s">
        <v>29</v>
      </c>
      <c r="P24">
        <v>37</v>
      </c>
      <c r="Q24">
        <v>5834</v>
      </c>
      <c r="R24">
        <v>5686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11520</v>
      </c>
      <c r="AD24">
        <v>2018</v>
      </c>
    </row>
    <row r="25" spans="1:30">
      <c r="A25" t="str">
        <f t="shared" si="1"/>
        <v>3396.1</v>
      </c>
      <c r="B25" t="str">
        <f t="shared" si="2"/>
        <v>3396.2</v>
      </c>
      <c r="C25" t="str">
        <f t="shared" si="3"/>
        <v>3396.3</v>
      </c>
      <c r="D25" t="str">
        <f t="shared" si="4"/>
        <v>3396.4</v>
      </c>
      <c r="E25" t="str">
        <f t="shared" si="5"/>
        <v>3396.5</v>
      </c>
      <c r="F25" t="str">
        <f t="shared" si="6"/>
        <v>3396.6</v>
      </c>
      <c r="G25" t="str">
        <f t="shared" si="7"/>
        <v>3396.7</v>
      </c>
      <c r="H25" t="str">
        <f t="shared" si="8"/>
        <v>3396.8</v>
      </c>
      <c r="I25" t="str">
        <f t="shared" si="9"/>
        <v>3396.9</v>
      </c>
      <c r="J25" t="str">
        <f t="shared" si="10"/>
        <v>3396.10</v>
      </c>
      <c r="K25" t="str">
        <f t="shared" si="11"/>
        <v>3396.11</v>
      </c>
      <c r="L25" t="str">
        <f t="shared" si="12"/>
        <v>3396.12</v>
      </c>
      <c r="M25">
        <v>3396</v>
      </c>
      <c r="N25" t="s">
        <v>88</v>
      </c>
      <c r="O25" t="s">
        <v>89</v>
      </c>
      <c r="P25">
        <v>38</v>
      </c>
      <c r="Q25">
        <v>3600</v>
      </c>
      <c r="R25">
        <v>4297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7897</v>
      </c>
      <c r="AD25">
        <v>2018</v>
      </c>
    </row>
    <row r="26" spans="1:30">
      <c r="A26" t="str">
        <f t="shared" si="1"/>
        <v>3671.1</v>
      </c>
      <c r="B26" t="str">
        <f t="shared" si="2"/>
        <v>3671.2</v>
      </c>
      <c r="C26" t="str">
        <f t="shared" si="3"/>
        <v>3671.3</v>
      </c>
      <c r="D26" t="str">
        <f t="shared" si="4"/>
        <v>3671.4</v>
      </c>
      <c r="E26" t="str">
        <f t="shared" si="5"/>
        <v>3671.5</v>
      </c>
      <c r="F26" t="str">
        <f t="shared" si="6"/>
        <v>3671.6</v>
      </c>
      <c r="G26" t="str">
        <f t="shared" si="7"/>
        <v>3671.7</v>
      </c>
      <c r="H26" t="str">
        <f t="shared" si="8"/>
        <v>3671.8</v>
      </c>
      <c r="I26" t="str">
        <f t="shared" si="9"/>
        <v>3671.9</v>
      </c>
      <c r="J26" t="str">
        <f t="shared" si="10"/>
        <v>3671.10</v>
      </c>
      <c r="K26" t="str">
        <f t="shared" si="11"/>
        <v>3671.11</v>
      </c>
      <c r="L26" t="str">
        <f t="shared" si="12"/>
        <v>3671.12</v>
      </c>
      <c r="M26">
        <v>3671</v>
      </c>
      <c r="N26" t="s">
        <v>182</v>
      </c>
      <c r="O26" t="s">
        <v>183</v>
      </c>
      <c r="P26">
        <v>41</v>
      </c>
      <c r="Q26">
        <v>2655</v>
      </c>
      <c r="R26">
        <v>3501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6156</v>
      </c>
      <c r="AD26">
        <v>2018</v>
      </c>
    </row>
    <row r="27" spans="1:30">
      <c r="A27" t="str">
        <f t="shared" si="1"/>
        <v>3632.1</v>
      </c>
      <c r="B27" t="str">
        <f t="shared" si="2"/>
        <v>3632.2</v>
      </c>
      <c r="C27" t="str">
        <f t="shared" si="3"/>
        <v>3632.3</v>
      </c>
      <c r="D27" t="str">
        <f t="shared" si="4"/>
        <v>3632.4</v>
      </c>
      <c r="E27" t="str">
        <f t="shared" si="5"/>
        <v>3632.5</v>
      </c>
      <c r="F27" t="str">
        <f t="shared" si="6"/>
        <v>3632.6</v>
      </c>
      <c r="G27" t="str">
        <f t="shared" si="7"/>
        <v>3632.7</v>
      </c>
      <c r="H27" t="str">
        <f t="shared" si="8"/>
        <v>3632.8</v>
      </c>
      <c r="I27" t="str">
        <f t="shared" si="9"/>
        <v>3632.9</v>
      </c>
      <c r="J27" t="str">
        <f t="shared" si="10"/>
        <v>3632.10</v>
      </c>
      <c r="K27" t="str">
        <f t="shared" si="11"/>
        <v>3632.11</v>
      </c>
      <c r="L27" t="str">
        <f t="shared" si="12"/>
        <v>3632.12</v>
      </c>
      <c r="M27">
        <v>3632</v>
      </c>
      <c r="N27" t="s">
        <v>90</v>
      </c>
      <c r="O27" t="s">
        <v>91</v>
      </c>
      <c r="P27">
        <v>40</v>
      </c>
      <c r="Q27">
        <v>6300</v>
      </c>
      <c r="R27">
        <v>7141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13441</v>
      </c>
      <c r="AD27">
        <v>2018</v>
      </c>
    </row>
    <row r="28" spans="1:30">
      <c r="A28" t="str">
        <f t="shared" si="1"/>
        <v>3477.1</v>
      </c>
      <c r="B28" t="str">
        <f t="shared" si="2"/>
        <v>3477.2</v>
      </c>
      <c r="C28" t="str">
        <f t="shared" si="3"/>
        <v>3477.3</v>
      </c>
      <c r="D28" t="str">
        <f t="shared" si="4"/>
        <v>3477.4</v>
      </c>
      <c r="E28" t="str">
        <f t="shared" si="5"/>
        <v>3477.5</v>
      </c>
      <c r="F28" t="str">
        <f t="shared" si="6"/>
        <v>3477.6</v>
      </c>
      <c r="G28" t="str">
        <f t="shared" si="7"/>
        <v>3477.7</v>
      </c>
      <c r="H28" t="str">
        <f t="shared" si="8"/>
        <v>3477.8</v>
      </c>
      <c r="I28" t="str">
        <f t="shared" si="9"/>
        <v>3477.9</v>
      </c>
      <c r="J28" t="str">
        <f t="shared" si="10"/>
        <v>3477.10</v>
      </c>
      <c r="K28" t="str">
        <f t="shared" si="11"/>
        <v>3477.11</v>
      </c>
      <c r="L28" t="str">
        <f t="shared" si="12"/>
        <v>3477.12</v>
      </c>
      <c r="M28">
        <v>3477</v>
      </c>
      <c r="N28" t="s">
        <v>184</v>
      </c>
      <c r="O28" t="s">
        <v>185</v>
      </c>
      <c r="P28">
        <v>40</v>
      </c>
      <c r="Q28">
        <v>3060</v>
      </c>
      <c r="R28">
        <v>2900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5960</v>
      </c>
      <c r="AD28">
        <v>2018</v>
      </c>
    </row>
    <row r="29" spans="1:30">
      <c r="A29" t="str">
        <f t="shared" si="1"/>
        <v>3681.1</v>
      </c>
      <c r="B29" t="str">
        <f t="shared" si="2"/>
        <v>3681.2</v>
      </c>
      <c r="C29" t="str">
        <f t="shared" si="3"/>
        <v>3681.3</v>
      </c>
      <c r="D29" t="str">
        <f t="shared" si="4"/>
        <v>3681.4</v>
      </c>
      <c r="E29" t="str">
        <f t="shared" si="5"/>
        <v>3681.5</v>
      </c>
      <c r="F29" t="str">
        <f t="shared" si="6"/>
        <v>3681.6</v>
      </c>
      <c r="G29" t="str">
        <f t="shared" si="7"/>
        <v>3681.7</v>
      </c>
      <c r="H29" t="str">
        <f t="shared" si="8"/>
        <v>3681.8</v>
      </c>
      <c r="I29" t="str">
        <f t="shared" si="9"/>
        <v>3681.9</v>
      </c>
      <c r="J29" t="str">
        <f t="shared" si="10"/>
        <v>3681.10</v>
      </c>
      <c r="K29" t="str">
        <f t="shared" si="11"/>
        <v>3681.11</v>
      </c>
      <c r="L29" t="str">
        <f t="shared" si="12"/>
        <v>3681.12</v>
      </c>
      <c r="M29">
        <v>3681</v>
      </c>
      <c r="N29" t="s">
        <v>92</v>
      </c>
      <c r="O29" t="s">
        <v>93</v>
      </c>
      <c r="P29">
        <v>40</v>
      </c>
      <c r="Q29">
        <v>10742</v>
      </c>
      <c r="R29">
        <v>8631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19373</v>
      </c>
      <c r="AD29">
        <v>2018</v>
      </c>
    </row>
    <row r="30" spans="1:30">
      <c r="A30" t="str">
        <f t="shared" si="1"/>
        <v>3915.1</v>
      </c>
      <c r="B30" t="str">
        <f t="shared" si="2"/>
        <v>3915.2</v>
      </c>
      <c r="C30" t="str">
        <f t="shared" si="3"/>
        <v>3915.3</v>
      </c>
      <c r="D30" t="str">
        <f t="shared" si="4"/>
        <v>3915.4</v>
      </c>
      <c r="E30" t="str">
        <f t="shared" si="5"/>
        <v>3915.5</v>
      </c>
      <c r="F30" t="str">
        <f t="shared" si="6"/>
        <v>3915.6</v>
      </c>
      <c r="G30" t="str">
        <f t="shared" si="7"/>
        <v>3915.7</v>
      </c>
      <c r="H30" t="str">
        <f t="shared" si="8"/>
        <v>3915.8</v>
      </c>
      <c r="I30" t="str">
        <f t="shared" si="9"/>
        <v>3915.9</v>
      </c>
      <c r="J30" t="str">
        <f t="shared" si="10"/>
        <v>3915.10</v>
      </c>
      <c r="K30" t="str">
        <f t="shared" si="11"/>
        <v>3915.11</v>
      </c>
      <c r="L30" t="str">
        <f t="shared" si="12"/>
        <v>3915.12</v>
      </c>
      <c r="M30">
        <v>3915</v>
      </c>
      <c r="N30" t="s">
        <v>94</v>
      </c>
      <c r="O30" t="s">
        <v>95</v>
      </c>
      <c r="P30">
        <v>41</v>
      </c>
      <c r="Q30">
        <v>3505</v>
      </c>
      <c r="R30">
        <v>5187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8692</v>
      </c>
      <c r="AD30">
        <v>2018</v>
      </c>
    </row>
    <row r="31" spans="1:30">
      <c r="A31" t="str">
        <f t="shared" si="1"/>
        <v>4065.1</v>
      </c>
      <c r="B31" t="str">
        <f t="shared" si="2"/>
        <v>4065.2</v>
      </c>
      <c r="C31" t="str">
        <f t="shared" si="3"/>
        <v>4065.3</v>
      </c>
      <c r="D31" t="str">
        <f t="shared" si="4"/>
        <v>4065.4</v>
      </c>
      <c r="E31" t="str">
        <f t="shared" si="5"/>
        <v>4065.5</v>
      </c>
      <c r="F31" t="str">
        <f t="shared" si="6"/>
        <v>4065.6</v>
      </c>
      <c r="G31" t="str">
        <f t="shared" si="7"/>
        <v>4065.7</v>
      </c>
      <c r="H31" t="str">
        <f t="shared" si="8"/>
        <v>4065.8</v>
      </c>
      <c r="I31" t="str">
        <f t="shared" si="9"/>
        <v>4065.9</v>
      </c>
      <c r="J31" t="str">
        <f t="shared" si="10"/>
        <v>4065.10</v>
      </c>
      <c r="K31" t="str">
        <f t="shared" si="11"/>
        <v>4065.11</v>
      </c>
      <c r="L31" t="str">
        <f t="shared" si="12"/>
        <v>4065.12</v>
      </c>
      <c r="M31">
        <v>4065</v>
      </c>
      <c r="N31" t="s">
        <v>96</v>
      </c>
      <c r="O31" t="s">
        <v>97</v>
      </c>
      <c r="P31">
        <v>37</v>
      </c>
      <c r="Q31">
        <v>8102</v>
      </c>
      <c r="R31">
        <v>9502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17604</v>
      </c>
      <c r="AD31">
        <v>2018</v>
      </c>
    </row>
    <row r="32" spans="1:30">
      <c r="A32" t="str">
        <f t="shared" si="1"/>
        <v>4020.1</v>
      </c>
      <c r="B32" t="str">
        <f t="shared" si="2"/>
        <v>4020.2</v>
      </c>
      <c r="C32" t="str">
        <f t="shared" si="3"/>
        <v>4020.3</v>
      </c>
      <c r="D32" t="str">
        <f t="shared" si="4"/>
        <v>4020.4</v>
      </c>
      <c r="E32" t="str">
        <f t="shared" si="5"/>
        <v>4020.5</v>
      </c>
      <c r="F32" t="str">
        <f t="shared" si="6"/>
        <v>4020.6</v>
      </c>
      <c r="G32" t="str">
        <f t="shared" si="7"/>
        <v>4020.7</v>
      </c>
      <c r="H32" t="str">
        <f t="shared" si="8"/>
        <v>4020.8</v>
      </c>
      <c r="I32" t="str">
        <f t="shared" si="9"/>
        <v>4020.9</v>
      </c>
      <c r="J32" t="str">
        <f t="shared" si="10"/>
        <v>4020.10</v>
      </c>
      <c r="K32" t="str">
        <f t="shared" si="11"/>
        <v>4020.11</v>
      </c>
      <c r="L32" t="str">
        <f t="shared" si="12"/>
        <v>4020.12</v>
      </c>
      <c r="M32">
        <v>4020</v>
      </c>
      <c r="N32" t="s">
        <v>98</v>
      </c>
      <c r="O32" t="s">
        <v>99</v>
      </c>
      <c r="P32">
        <v>34</v>
      </c>
      <c r="Q32">
        <v>8743</v>
      </c>
      <c r="R32">
        <v>8294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17037</v>
      </c>
      <c r="AD32">
        <v>2018</v>
      </c>
    </row>
    <row r="33" spans="1:30">
      <c r="A33" t="str">
        <f t="shared" si="1"/>
        <v>4475.1</v>
      </c>
      <c r="B33" t="str">
        <f t="shared" si="2"/>
        <v>4475.2</v>
      </c>
      <c r="C33" t="str">
        <f t="shared" si="3"/>
        <v>4475.3</v>
      </c>
      <c r="D33" t="str">
        <f t="shared" si="4"/>
        <v>4475.4</v>
      </c>
      <c r="E33" t="str">
        <f t="shared" si="5"/>
        <v>4475.5</v>
      </c>
      <c r="F33" t="str">
        <f t="shared" si="6"/>
        <v>4475.6</v>
      </c>
      <c r="G33" t="str">
        <f t="shared" si="7"/>
        <v>4475.7</v>
      </c>
      <c r="H33" t="str">
        <f t="shared" si="8"/>
        <v>4475.8</v>
      </c>
      <c r="I33" t="str">
        <f t="shared" si="9"/>
        <v>4475.9</v>
      </c>
      <c r="J33" t="str">
        <f t="shared" si="10"/>
        <v>4475.10</v>
      </c>
      <c r="K33" t="str">
        <f t="shared" si="11"/>
        <v>4475.11</v>
      </c>
      <c r="L33" t="str">
        <f t="shared" si="12"/>
        <v>4475.12</v>
      </c>
      <c r="M33">
        <v>4475</v>
      </c>
      <c r="N33" t="s">
        <v>100</v>
      </c>
      <c r="O33" t="s">
        <v>44</v>
      </c>
      <c r="P33">
        <v>38</v>
      </c>
      <c r="Q33">
        <v>4140</v>
      </c>
      <c r="R33">
        <v>5274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9414</v>
      </c>
      <c r="AD33">
        <v>2018</v>
      </c>
    </row>
    <row r="34" spans="1:30">
      <c r="A34" t="str">
        <f t="shared" si="1"/>
        <v>6830.1</v>
      </c>
      <c r="B34" t="str">
        <f t="shared" si="2"/>
        <v>6830.2</v>
      </c>
      <c r="C34" t="str">
        <f t="shared" si="3"/>
        <v>6830.3</v>
      </c>
      <c r="D34" t="str">
        <f t="shared" si="4"/>
        <v>6830.4</v>
      </c>
      <c r="E34" t="str">
        <f t="shared" si="5"/>
        <v>6830.5</v>
      </c>
      <c r="F34" t="str">
        <f t="shared" si="6"/>
        <v>6830.6</v>
      </c>
      <c r="G34" t="str">
        <f t="shared" si="7"/>
        <v>6830.7</v>
      </c>
      <c r="H34" t="str">
        <f t="shared" si="8"/>
        <v>6830.8</v>
      </c>
      <c r="I34" t="str">
        <f t="shared" si="9"/>
        <v>6830.9</v>
      </c>
      <c r="J34" t="str">
        <f t="shared" si="10"/>
        <v>6830.10</v>
      </c>
      <c r="K34" t="str">
        <f t="shared" si="11"/>
        <v>6830.11</v>
      </c>
      <c r="L34" t="str">
        <f t="shared" si="12"/>
        <v>6830.12</v>
      </c>
      <c r="M34">
        <v>6830</v>
      </c>
      <c r="N34" t="s">
        <v>101</v>
      </c>
      <c r="O34" t="s">
        <v>37</v>
      </c>
      <c r="P34">
        <v>34</v>
      </c>
      <c r="Q34">
        <v>2519</v>
      </c>
      <c r="R34">
        <v>4298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6817</v>
      </c>
      <c r="AD34">
        <v>2018</v>
      </c>
    </row>
    <row r="35" spans="1:30">
      <c r="A35" t="str">
        <f t="shared" si="1"/>
        <v>6735.1</v>
      </c>
      <c r="B35" t="str">
        <f t="shared" si="2"/>
        <v>6735.2</v>
      </c>
      <c r="C35" t="str">
        <f t="shared" si="3"/>
        <v>6735.3</v>
      </c>
      <c r="D35" t="str">
        <f t="shared" si="4"/>
        <v>6735.4</v>
      </c>
      <c r="E35" t="str">
        <f t="shared" si="5"/>
        <v>6735.5</v>
      </c>
      <c r="F35" t="str">
        <f t="shared" si="6"/>
        <v>6735.6</v>
      </c>
      <c r="G35" t="str">
        <f t="shared" si="7"/>
        <v>6735.7</v>
      </c>
      <c r="H35" t="str">
        <f t="shared" si="8"/>
        <v>6735.8</v>
      </c>
      <c r="I35" t="str">
        <f t="shared" si="9"/>
        <v>6735.9</v>
      </c>
      <c r="J35" t="str">
        <f t="shared" si="10"/>
        <v>6735.10</v>
      </c>
      <c r="K35" t="str">
        <f t="shared" si="11"/>
        <v>6735.11</v>
      </c>
      <c r="L35" t="str">
        <f t="shared" si="12"/>
        <v>6735.12</v>
      </c>
      <c r="M35">
        <v>6735</v>
      </c>
      <c r="N35" t="s">
        <v>102</v>
      </c>
      <c r="O35" t="s">
        <v>34</v>
      </c>
      <c r="P35">
        <v>40</v>
      </c>
      <c r="Q35">
        <v>3581</v>
      </c>
      <c r="R35">
        <v>3599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7180</v>
      </c>
      <c r="AD35">
        <v>2018</v>
      </c>
    </row>
    <row r="36" spans="1:30">
      <c r="A36" t="str">
        <f t="shared" si="1"/>
        <v>5436.1</v>
      </c>
      <c r="B36" t="str">
        <f t="shared" si="2"/>
        <v>5436.2</v>
      </c>
      <c r="C36" t="str">
        <f t="shared" si="3"/>
        <v>5436.3</v>
      </c>
      <c r="D36" t="str">
        <f t="shared" si="4"/>
        <v>5436.4</v>
      </c>
      <c r="E36" t="str">
        <f t="shared" si="5"/>
        <v>5436.5</v>
      </c>
      <c r="F36" t="str">
        <f t="shared" si="6"/>
        <v>5436.6</v>
      </c>
      <c r="G36" t="str">
        <f t="shared" si="7"/>
        <v>5436.7</v>
      </c>
      <c r="H36" t="str">
        <f t="shared" si="8"/>
        <v>5436.8</v>
      </c>
      <c r="I36" t="str">
        <f t="shared" si="9"/>
        <v>5436.9</v>
      </c>
      <c r="J36" t="str">
        <f t="shared" si="10"/>
        <v>5436.10</v>
      </c>
      <c r="K36" t="str">
        <f t="shared" si="11"/>
        <v>5436.11</v>
      </c>
      <c r="L36" t="str">
        <f t="shared" si="12"/>
        <v>5436.12</v>
      </c>
      <c r="M36">
        <v>5436</v>
      </c>
      <c r="N36" t="s">
        <v>103</v>
      </c>
      <c r="O36" t="s">
        <v>104</v>
      </c>
      <c r="P36">
        <v>33</v>
      </c>
      <c r="Q36">
        <v>5933</v>
      </c>
      <c r="R36">
        <v>7169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13102</v>
      </c>
      <c r="AD36">
        <v>2018</v>
      </c>
    </row>
    <row r="37" spans="1:30">
      <c r="A37" t="str">
        <f t="shared" si="1"/>
        <v>5481.1</v>
      </c>
      <c r="B37" t="str">
        <f t="shared" si="2"/>
        <v>5481.2</v>
      </c>
      <c r="C37" t="str">
        <f t="shared" si="3"/>
        <v>5481.3</v>
      </c>
      <c r="D37" t="str">
        <f t="shared" si="4"/>
        <v>5481.4</v>
      </c>
      <c r="E37" t="str">
        <f t="shared" si="5"/>
        <v>5481.5</v>
      </c>
      <c r="F37" t="str">
        <f t="shared" si="6"/>
        <v>5481.6</v>
      </c>
      <c r="G37" t="str">
        <f t="shared" si="7"/>
        <v>5481.7</v>
      </c>
      <c r="H37" t="str">
        <f t="shared" si="8"/>
        <v>5481.8</v>
      </c>
      <c r="I37" t="str">
        <f t="shared" si="9"/>
        <v>5481.9</v>
      </c>
      <c r="J37" t="str">
        <f t="shared" si="10"/>
        <v>5481.10</v>
      </c>
      <c r="K37" t="str">
        <f t="shared" si="11"/>
        <v>5481.11</v>
      </c>
      <c r="L37" t="str">
        <f t="shared" si="12"/>
        <v>5481.12</v>
      </c>
      <c r="M37">
        <v>5481</v>
      </c>
      <c r="N37" t="s">
        <v>105</v>
      </c>
      <c r="O37" t="s">
        <v>42</v>
      </c>
      <c r="P37">
        <v>34</v>
      </c>
      <c r="Q37">
        <v>2682</v>
      </c>
      <c r="R37">
        <v>2365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5047</v>
      </c>
      <c r="AD37">
        <v>2018</v>
      </c>
    </row>
    <row r="38" spans="1:30">
      <c r="A38" t="str">
        <f t="shared" si="1"/>
        <v>6065.1</v>
      </c>
      <c r="B38" t="str">
        <f t="shared" si="2"/>
        <v>6065.2</v>
      </c>
      <c r="C38" t="str">
        <f t="shared" si="3"/>
        <v>6065.3</v>
      </c>
      <c r="D38" t="str">
        <f t="shared" si="4"/>
        <v>6065.4</v>
      </c>
      <c r="E38" t="str">
        <f t="shared" si="5"/>
        <v>6065.5</v>
      </c>
      <c r="F38" t="str">
        <f t="shared" si="6"/>
        <v>6065.6</v>
      </c>
      <c r="G38" t="str">
        <f t="shared" si="7"/>
        <v>6065.7</v>
      </c>
      <c r="H38" t="str">
        <f t="shared" si="8"/>
        <v>6065.8</v>
      </c>
      <c r="I38" t="str">
        <f t="shared" si="9"/>
        <v>6065.9</v>
      </c>
      <c r="J38" t="str">
        <f t="shared" si="10"/>
        <v>6065.10</v>
      </c>
      <c r="K38" t="str">
        <f t="shared" si="11"/>
        <v>6065.11</v>
      </c>
      <c r="L38" t="str">
        <f t="shared" si="12"/>
        <v>6065.12</v>
      </c>
      <c r="M38">
        <v>6065</v>
      </c>
      <c r="N38" t="s">
        <v>106</v>
      </c>
      <c r="O38" t="s">
        <v>107</v>
      </c>
      <c r="P38">
        <v>33</v>
      </c>
      <c r="Q38">
        <v>2350</v>
      </c>
      <c r="R38">
        <v>3614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5964</v>
      </c>
      <c r="AD38">
        <v>2018</v>
      </c>
    </row>
    <row r="39" spans="1:30">
      <c r="A39" t="str">
        <f t="shared" si="1"/>
        <v>8344.1</v>
      </c>
      <c r="B39" t="str">
        <f t="shared" si="2"/>
        <v>8344.2</v>
      </c>
      <c r="C39" t="str">
        <f t="shared" si="3"/>
        <v>8344.3</v>
      </c>
      <c r="D39" t="str">
        <f t="shared" si="4"/>
        <v>8344.4</v>
      </c>
      <c r="E39" t="str">
        <f t="shared" si="5"/>
        <v>8344.5</v>
      </c>
      <c r="F39" t="str">
        <f t="shared" si="6"/>
        <v>8344.6</v>
      </c>
      <c r="G39" t="str">
        <f t="shared" si="7"/>
        <v>8344.7</v>
      </c>
      <c r="H39" t="str">
        <f t="shared" si="8"/>
        <v>8344.8</v>
      </c>
      <c r="I39" t="str">
        <f t="shared" si="9"/>
        <v>8344.9</v>
      </c>
      <c r="J39" t="str">
        <f t="shared" si="10"/>
        <v>8344.10</v>
      </c>
      <c r="K39" t="str">
        <f t="shared" si="11"/>
        <v>8344.11</v>
      </c>
      <c r="L39" t="str">
        <f t="shared" si="12"/>
        <v>8344.12</v>
      </c>
      <c r="M39">
        <v>8344</v>
      </c>
      <c r="N39" t="s">
        <v>108</v>
      </c>
      <c r="O39" t="s">
        <v>109</v>
      </c>
      <c r="P39">
        <v>32</v>
      </c>
      <c r="Q39">
        <v>3370</v>
      </c>
      <c r="R39">
        <v>3367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6737</v>
      </c>
      <c r="AD39">
        <v>2018</v>
      </c>
    </row>
    <row r="40" spans="1:30">
      <c r="A40" t="str">
        <f t="shared" si="1"/>
        <v>6219.1</v>
      </c>
      <c r="B40" t="str">
        <f t="shared" si="2"/>
        <v>6219.2</v>
      </c>
      <c r="C40" t="str">
        <f t="shared" si="3"/>
        <v>6219.3</v>
      </c>
      <c r="D40" t="str">
        <f t="shared" si="4"/>
        <v>6219.4</v>
      </c>
      <c r="E40" t="str">
        <f t="shared" si="5"/>
        <v>6219.5</v>
      </c>
      <c r="F40" t="str">
        <f t="shared" si="6"/>
        <v>6219.6</v>
      </c>
      <c r="G40" t="str">
        <f t="shared" si="7"/>
        <v>6219.7</v>
      </c>
      <c r="H40" t="str">
        <f t="shared" si="8"/>
        <v>6219.8</v>
      </c>
      <c r="I40" t="str">
        <f t="shared" si="9"/>
        <v>6219.9</v>
      </c>
      <c r="J40" t="str">
        <f t="shared" si="10"/>
        <v>6219.10</v>
      </c>
      <c r="K40" t="str">
        <f t="shared" si="11"/>
        <v>6219.11</v>
      </c>
      <c r="L40" t="str">
        <f t="shared" si="12"/>
        <v>6219.12</v>
      </c>
      <c r="M40">
        <v>6219</v>
      </c>
      <c r="N40" t="s">
        <v>110</v>
      </c>
      <c r="O40" t="s">
        <v>29</v>
      </c>
      <c r="P40">
        <v>37</v>
      </c>
      <c r="Q40">
        <v>1859</v>
      </c>
      <c r="R40">
        <v>1993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3852</v>
      </c>
      <c r="AD40">
        <v>2018</v>
      </c>
    </row>
    <row r="41" spans="1:30">
      <c r="A41" t="str">
        <f t="shared" si="1"/>
        <v>6690.1</v>
      </c>
      <c r="B41" t="str">
        <f t="shared" si="2"/>
        <v>6690.2</v>
      </c>
      <c r="C41" t="str">
        <f t="shared" si="3"/>
        <v>6690.3</v>
      </c>
      <c r="D41" t="str">
        <f t="shared" si="4"/>
        <v>6690.4</v>
      </c>
      <c r="E41" t="str">
        <f t="shared" si="5"/>
        <v>6690.5</v>
      </c>
      <c r="F41" t="str">
        <f t="shared" si="6"/>
        <v>6690.6</v>
      </c>
      <c r="G41" t="str">
        <f t="shared" si="7"/>
        <v>6690.7</v>
      </c>
      <c r="H41" t="str">
        <f t="shared" si="8"/>
        <v>6690.8</v>
      </c>
      <c r="I41" t="str">
        <f t="shared" si="9"/>
        <v>6690.9</v>
      </c>
      <c r="J41" t="str">
        <f t="shared" si="10"/>
        <v>6690.10</v>
      </c>
      <c r="K41" t="str">
        <f t="shared" si="11"/>
        <v>6690.11</v>
      </c>
      <c r="L41" t="str">
        <f t="shared" si="12"/>
        <v>6690.12</v>
      </c>
      <c r="M41">
        <v>6690</v>
      </c>
      <c r="N41" t="s">
        <v>111</v>
      </c>
      <c r="O41" t="s">
        <v>112</v>
      </c>
      <c r="P41">
        <v>34</v>
      </c>
      <c r="Q41">
        <v>10236</v>
      </c>
      <c r="R41">
        <v>12500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22736</v>
      </c>
      <c r="AD41">
        <v>2018</v>
      </c>
    </row>
    <row r="42" spans="1:30">
      <c r="A42" t="str">
        <f t="shared" si="1"/>
        <v>6691.1</v>
      </c>
      <c r="B42" t="str">
        <f t="shared" si="2"/>
        <v>6691.2</v>
      </c>
      <c r="C42" t="str">
        <f t="shared" si="3"/>
        <v>6691.3</v>
      </c>
      <c r="D42" t="str">
        <f t="shared" si="4"/>
        <v>6691.4</v>
      </c>
      <c r="E42" t="str">
        <f t="shared" si="5"/>
        <v>6691.5</v>
      </c>
      <c r="F42" t="str">
        <f t="shared" si="6"/>
        <v>6691.6</v>
      </c>
      <c r="G42" t="str">
        <f t="shared" si="7"/>
        <v>6691.7</v>
      </c>
      <c r="H42" t="str">
        <f t="shared" si="8"/>
        <v>6691.8</v>
      </c>
      <c r="I42" t="str">
        <f t="shared" si="9"/>
        <v>6691.9</v>
      </c>
      <c r="J42" t="str">
        <f t="shared" si="10"/>
        <v>6691.10</v>
      </c>
      <c r="K42" t="str">
        <f t="shared" si="11"/>
        <v>6691.11</v>
      </c>
      <c r="L42" t="str">
        <f t="shared" si="12"/>
        <v>6691.12</v>
      </c>
      <c r="M42">
        <v>6691</v>
      </c>
      <c r="N42" t="s">
        <v>113</v>
      </c>
      <c r="O42" t="s">
        <v>114</v>
      </c>
      <c r="P42">
        <v>34</v>
      </c>
      <c r="Q42">
        <v>3600</v>
      </c>
      <c r="R42">
        <v>4710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8310</v>
      </c>
      <c r="AD42">
        <v>2018</v>
      </c>
    </row>
    <row r="43" spans="1:30">
      <c r="A43" t="str">
        <f t="shared" si="1"/>
        <v>6887.1</v>
      </c>
      <c r="B43" t="str">
        <f t="shared" si="2"/>
        <v>6887.2</v>
      </c>
      <c r="C43" t="str">
        <f t="shared" si="3"/>
        <v>6887.3</v>
      </c>
      <c r="D43" t="str">
        <f t="shared" si="4"/>
        <v>6887.4</v>
      </c>
      <c r="E43" t="str">
        <f t="shared" si="5"/>
        <v>6887.5</v>
      </c>
      <c r="F43" t="str">
        <f t="shared" si="6"/>
        <v>6887.6</v>
      </c>
      <c r="G43" t="str">
        <f t="shared" si="7"/>
        <v>6887.7</v>
      </c>
      <c r="H43" t="str">
        <f t="shared" si="8"/>
        <v>6887.8</v>
      </c>
      <c r="I43" t="str">
        <f t="shared" si="9"/>
        <v>6887.9</v>
      </c>
      <c r="J43" t="str">
        <f t="shared" si="10"/>
        <v>6887.10</v>
      </c>
      <c r="K43" t="str">
        <f t="shared" si="11"/>
        <v>6887.11</v>
      </c>
      <c r="L43" t="str">
        <f t="shared" si="12"/>
        <v>6887.12</v>
      </c>
      <c r="M43">
        <v>6887</v>
      </c>
      <c r="N43" t="s">
        <v>115</v>
      </c>
      <c r="O43" t="s">
        <v>116</v>
      </c>
      <c r="P43">
        <v>38</v>
      </c>
      <c r="Q43">
        <v>4213</v>
      </c>
      <c r="R43">
        <v>4263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8476</v>
      </c>
      <c r="AD43">
        <v>2018</v>
      </c>
    </row>
    <row r="44" spans="1:30">
      <c r="A44" t="str">
        <f t="shared" si="1"/>
        <v>7076.1</v>
      </c>
      <c r="B44" t="str">
        <f t="shared" si="2"/>
        <v>7076.2</v>
      </c>
      <c r="C44" t="str">
        <f t="shared" si="3"/>
        <v>7076.3</v>
      </c>
      <c r="D44" t="str">
        <f t="shared" si="4"/>
        <v>7076.4</v>
      </c>
      <c r="E44" t="str">
        <f t="shared" si="5"/>
        <v>7076.5</v>
      </c>
      <c r="F44" t="str">
        <f t="shared" si="6"/>
        <v>7076.6</v>
      </c>
      <c r="G44" t="str">
        <f t="shared" si="7"/>
        <v>7076.7</v>
      </c>
      <c r="H44" t="str">
        <f t="shared" si="8"/>
        <v>7076.8</v>
      </c>
      <c r="I44" t="str">
        <f t="shared" si="9"/>
        <v>7076.9</v>
      </c>
      <c r="J44" t="str">
        <f t="shared" si="10"/>
        <v>7076.10</v>
      </c>
      <c r="K44" t="str">
        <f t="shared" si="11"/>
        <v>7076.11</v>
      </c>
      <c r="L44" t="str">
        <f t="shared" si="12"/>
        <v>7076.12</v>
      </c>
      <c r="M44">
        <v>7076</v>
      </c>
      <c r="N44" t="s">
        <v>249</v>
      </c>
      <c r="O44" t="s">
        <v>250</v>
      </c>
      <c r="P44">
        <v>38</v>
      </c>
      <c r="Q44">
        <v>1083</v>
      </c>
      <c r="R44">
        <v>2237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3320</v>
      </c>
      <c r="AD44">
        <v>2018</v>
      </c>
    </row>
    <row r="45" spans="1:30">
      <c r="A45" t="str">
        <f t="shared" si="1"/>
        <v>7081.1</v>
      </c>
      <c r="B45" t="str">
        <f t="shared" si="2"/>
        <v>7081.2</v>
      </c>
      <c r="C45" t="str">
        <f t="shared" si="3"/>
        <v>7081.3</v>
      </c>
      <c r="D45" t="str">
        <f t="shared" si="4"/>
        <v>7081.4</v>
      </c>
      <c r="E45" t="str">
        <f t="shared" si="5"/>
        <v>7081.5</v>
      </c>
      <c r="F45" t="str">
        <f t="shared" si="6"/>
        <v>7081.6</v>
      </c>
      <c r="G45" t="str">
        <f t="shared" si="7"/>
        <v>7081.7</v>
      </c>
      <c r="H45" t="str">
        <f t="shared" si="8"/>
        <v>7081.8</v>
      </c>
      <c r="I45" t="str">
        <f t="shared" si="9"/>
        <v>7081.9</v>
      </c>
      <c r="J45" t="str">
        <f t="shared" si="10"/>
        <v>7081.10</v>
      </c>
      <c r="K45" t="str">
        <f t="shared" si="11"/>
        <v>7081.11</v>
      </c>
      <c r="L45" t="str">
        <f t="shared" si="12"/>
        <v>7081.12</v>
      </c>
      <c r="M45">
        <v>7081</v>
      </c>
      <c r="N45" t="s">
        <v>245</v>
      </c>
      <c r="O45" t="s">
        <v>246</v>
      </c>
      <c r="P45">
        <v>34</v>
      </c>
      <c r="Q45">
        <v>4080</v>
      </c>
      <c r="R45">
        <v>4221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8301</v>
      </c>
      <c r="AD45">
        <v>2018</v>
      </c>
    </row>
    <row r="46" spans="1:30">
      <c r="A46" t="str">
        <f t="shared" si="1"/>
        <v>7115.1</v>
      </c>
      <c r="B46" t="str">
        <f t="shared" si="2"/>
        <v>7115.2</v>
      </c>
      <c r="C46" t="str">
        <f t="shared" si="3"/>
        <v>7115.3</v>
      </c>
      <c r="D46" t="str">
        <f t="shared" si="4"/>
        <v>7115.4</v>
      </c>
      <c r="E46" t="str">
        <f t="shared" si="5"/>
        <v>7115.5</v>
      </c>
      <c r="F46" t="str">
        <f t="shared" si="6"/>
        <v>7115.6</v>
      </c>
      <c r="G46" t="str">
        <f t="shared" si="7"/>
        <v>7115.7</v>
      </c>
      <c r="H46" t="str">
        <f t="shared" si="8"/>
        <v>7115.8</v>
      </c>
      <c r="I46" t="str">
        <f t="shared" si="9"/>
        <v>7115.9</v>
      </c>
      <c r="J46" t="str">
        <f t="shared" si="10"/>
        <v>7115.10</v>
      </c>
      <c r="K46" t="str">
        <f t="shared" si="11"/>
        <v>7115.11</v>
      </c>
      <c r="L46" t="str">
        <f t="shared" si="12"/>
        <v>7115.12</v>
      </c>
      <c r="M46">
        <v>7115</v>
      </c>
      <c r="N46" t="s">
        <v>117</v>
      </c>
      <c r="O46" t="s">
        <v>118</v>
      </c>
      <c r="P46">
        <v>40</v>
      </c>
      <c r="Q46">
        <v>4783</v>
      </c>
      <c r="R46">
        <v>3840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8623</v>
      </c>
      <c r="AD46">
        <v>2018</v>
      </c>
    </row>
    <row r="47" spans="1:30">
      <c r="A47" t="str">
        <f t="shared" si="1"/>
        <v>7206.1</v>
      </c>
      <c r="B47" t="str">
        <f t="shared" si="2"/>
        <v>7206.2</v>
      </c>
      <c r="C47" t="str">
        <f t="shared" si="3"/>
        <v>7206.3</v>
      </c>
      <c r="D47" t="str">
        <f t="shared" si="4"/>
        <v>7206.4</v>
      </c>
      <c r="E47" t="str">
        <f t="shared" si="5"/>
        <v>7206.5</v>
      </c>
      <c r="F47" t="str">
        <f t="shared" si="6"/>
        <v>7206.6</v>
      </c>
      <c r="G47" t="str">
        <f t="shared" si="7"/>
        <v>7206.7</v>
      </c>
      <c r="H47" t="str">
        <f t="shared" si="8"/>
        <v>7206.8</v>
      </c>
      <c r="I47" t="str">
        <f t="shared" si="9"/>
        <v>7206.9</v>
      </c>
      <c r="J47" t="str">
        <f t="shared" si="10"/>
        <v>7206.10</v>
      </c>
      <c r="K47" t="str">
        <f t="shared" si="11"/>
        <v>7206.11</v>
      </c>
      <c r="L47" t="str">
        <f t="shared" si="12"/>
        <v>7206.12</v>
      </c>
      <c r="M47">
        <v>7206</v>
      </c>
      <c r="N47" t="s">
        <v>119</v>
      </c>
      <c r="O47" t="s">
        <v>31</v>
      </c>
      <c r="P47">
        <v>41</v>
      </c>
      <c r="Q47">
        <v>3045</v>
      </c>
      <c r="R47">
        <v>3188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6233</v>
      </c>
      <c r="AD47">
        <v>2018</v>
      </c>
    </row>
    <row r="48" spans="1:30">
      <c r="A48" t="str">
        <f t="shared" si="1"/>
        <v>3841.1</v>
      </c>
      <c r="B48" t="str">
        <f t="shared" si="2"/>
        <v>3841.2</v>
      </c>
      <c r="C48" t="str">
        <f t="shared" si="3"/>
        <v>3841.3</v>
      </c>
      <c r="D48" t="str">
        <f t="shared" si="4"/>
        <v>3841.4</v>
      </c>
      <c r="E48" t="str">
        <f t="shared" si="5"/>
        <v>3841.5</v>
      </c>
      <c r="F48" t="str">
        <f t="shared" si="6"/>
        <v>3841.6</v>
      </c>
      <c r="G48" t="str">
        <f t="shared" si="7"/>
        <v>3841.7</v>
      </c>
      <c r="H48" t="str">
        <f t="shared" si="8"/>
        <v>3841.8</v>
      </c>
      <c r="I48" t="str">
        <f t="shared" si="9"/>
        <v>3841.9</v>
      </c>
      <c r="J48" t="str">
        <f t="shared" si="10"/>
        <v>3841.10</v>
      </c>
      <c r="K48" t="str">
        <f t="shared" si="11"/>
        <v>3841.11</v>
      </c>
      <c r="L48" t="str">
        <f t="shared" si="12"/>
        <v>3841.12</v>
      </c>
      <c r="M48">
        <v>3841</v>
      </c>
      <c r="N48" t="s">
        <v>186</v>
      </c>
      <c r="O48" t="s">
        <v>187</v>
      </c>
      <c r="P48">
        <v>33</v>
      </c>
      <c r="Q48">
        <v>3005</v>
      </c>
      <c r="R48">
        <v>4811</v>
      </c>
      <c r="S48">
        <v>5021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12837</v>
      </c>
      <c r="AD48">
        <v>2018</v>
      </c>
    </row>
    <row r="49" spans="1:30">
      <c r="A49" t="str">
        <f t="shared" si="1"/>
        <v>7625.1</v>
      </c>
      <c r="B49" t="str">
        <f t="shared" si="2"/>
        <v>7625.2</v>
      </c>
      <c r="C49" t="str">
        <f t="shared" si="3"/>
        <v>7625.3</v>
      </c>
      <c r="D49" t="str">
        <f t="shared" si="4"/>
        <v>7625.4</v>
      </c>
      <c r="E49" t="str">
        <f t="shared" si="5"/>
        <v>7625.5</v>
      </c>
      <c r="F49" t="str">
        <f t="shared" si="6"/>
        <v>7625.6</v>
      </c>
      <c r="G49" t="str">
        <f t="shared" si="7"/>
        <v>7625.7</v>
      </c>
      <c r="H49" t="str">
        <f t="shared" si="8"/>
        <v>7625.8</v>
      </c>
      <c r="I49" t="str">
        <f t="shared" si="9"/>
        <v>7625.9</v>
      </c>
      <c r="J49" t="str">
        <f t="shared" si="10"/>
        <v>7625.10</v>
      </c>
      <c r="K49" t="str">
        <f t="shared" si="11"/>
        <v>7625.11</v>
      </c>
      <c r="L49" t="str">
        <f t="shared" si="12"/>
        <v>7625.12</v>
      </c>
      <c r="M49">
        <v>7625</v>
      </c>
      <c r="N49" t="s">
        <v>120</v>
      </c>
      <c r="O49" t="s">
        <v>27</v>
      </c>
      <c r="P49">
        <v>41</v>
      </c>
      <c r="Q49">
        <v>9846</v>
      </c>
      <c r="R49">
        <v>12018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21864</v>
      </c>
      <c r="AD49">
        <v>2018</v>
      </c>
    </row>
    <row r="50" spans="1:30">
      <c r="A50" t="str">
        <f t="shared" si="1"/>
        <v>7823.1</v>
      </c>
      <c r="B50" t="str">
        <f t="shared" si="2"/>
        <v>7823.2</v>
      </c>
      <c r="C50" t="str">
        <f t="shared" si="3"/>
        <v>7823.3</v>
      </c>
      <c r="D50" t="str">
        <f t="shared" si="4"/>
        <v>7823.4</v>
      </c>
      <c r="E50" t="str">
        <f t="shared" si="5"/>
        <v>7823.5</v>
      </c>
      <c r="F50" t="str">
        <f t="shared" si="6"/>
        <v>7823.6</v>
      </c>
      <c r="G50" t="str">
        <f t="shared" si="7"/>
        <v>7823.7</v>
      </c>
      <c r="H50" t="str">
        <f t="shared" si="8"/>
        <v>7823.8</v>
      </c>
      <c r="I50" t="str">
        <f t="shared" si="9"/>
        <v>7823.9</v>
      </c>
      <c r="J50" t="str">
        <f t="shared" si="10"/>
        <v>7823.10</v>
      </c>
      <c r="K50" t="str">
        <f t="shared" si="11"/>
        <v>7823.11</v>
      </c>
      <c r="L50" t="str">
        <f t="shared" si="12"/>
        <v>7823.12</v>
      </c>
      <c r="M50">
        <v>7823</v>
      </c>
      <c r="N50" t="s">
        <v>121</v>
      </c>
      <c r="O50" t="s">
        <v>122</v>
      </c>
      <c r="P50">
        <v>32</v>
      </c>
      <c r="Q50">
        <v>2204</v>
      </c>
      <c r="R50">
        <v>2608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4812</v>
      </c>
      <c r="AD50">
        <v>2018</v>
      </c>
    </row>
    <row r="51" spans="1:30">
      <c r="A51" t="str">
        <f t="shared" si="1"/>
        <v>7780.1</v>
      </c>
      <c r="B51" t="str">
        <f t="shared" si="2"/>
        <v>7780.2</v>
      </c>
      <c r="C51" t="str">
        <f t="shared" si="3"/>
        <v>7780.3</v>
      </c>
      <c r="D51" t="str">
        <f t="shared" si="4"/>
        <v>7780.4</v>
      </c>
      <c r="E51" t="str">
        <f t="shared" si="5"/>
        <v>7780.5</v>
      </c>
      <c r="F51" t="str">
        <f t="shared" si="6"/>
        <v>7780.6</v>
      </c>
      <c r="G51" t="str">
        <f t="shared" si="7"/>
        <v>7780.7</v>
      </c>
      <c r="H51" t="str">
        <f t="shared" si="8"/>
        <v>7780.8</v>
      </c>
      <c r="I51" t="str">
        <f t="shared" si="9"/>
        <v>7780.9</v>
      </c>
      <c r="J51" t="str">
        <f t="shared" si="10"/>
        <v>7780.10</v>
      </c>
      <c r="K51" t="str">
        <f t="shared" si="11"/>
        <v>7780.11</v>
      </c>
      <c r="L51" t="str">
        <f t="shared" si="12"/>
        <v>7780.12</v>
      </c>
      <c r="M51">
        <v>7780</v>
      </c>
      <c r="N51" t="s">
        <v>123</v>
      </c>
      <c r="O51" t="s">
        <v>124</v>
      </c>
      <c r="P51">
        <v>33</v>
      </c>
      <c r="Q51">
        <v>8073</v>
      </c>
      <c r="R51">
        <v>7907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15980</v>
      </c>
      <c r="AD51">
        <v>2018</v>
      </c>
    </row>
    <row r="52" spans="1:30">
      <c r="A52" t="str">
        <f t="shared" si="1"/>
        <v>7810.1</v>
      </c>
      <c r="B52" t="str">
        <f t="shared" si="2"/>
        <v>7810.2</v>
      </c>
      <c r="C52" t="str">
        <f t="shared" si="3"/>
        <v>7810.3</v>
      </c>
      <c r="D52" t="str">
        <f t="shared" si="4"/>
        <v>7810.4</v>
      </c>
      <c r="E52" t="str">
        <f t="shared" si="5"/>
        <v>7810.5</v>
      </c>
      <c r="F52" t="str">
        <f t="shared" si="6"/>
        <v>7810.6</v>
      </c>
      <c r="G52" t="str">
        <f t="shared" si="7"/>
        <v>7810.7</v>
      </c>
      <c r="H52" t="str">
        <f t="shared" si="8"/>
        <v>7810.8</v>
      </c>
      <c r="I52" t="str">
        <f t="shared" si="9"/>
        <v>7810.9</v>
      </c>
      <c r="J52" t="str">
        <f t="shared" si="10"/>
        <v>7810.10</v>
      </c>
      <c r="K52" t="str">
        <f t="shared" si="11"/>
        <v>7810.11</v>
      </c>
      <c r="L52" t="str">
        <f t="shared" si="12"/>
        <v>7810.12</v>
      </c>
      <c r="M52">
        <v>7810</v>
      </c>
      <c r="N52" t="s">
        <v>126</v>
      </c>
      <c r="O52" t="s">
        <v>127</v>
      </c>
      <c r="P52">
        <v>33</v>
      </c>
      <c r="Q52">
        <v>3648</v>
      </c>
      <c r="R52">
        <v>2644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6292</v>
      </c>
      <c r="AD52">
        <v>2018</v>
      </c>
    </row>
    <row r="53" spans="1:30">
      <c r="A53" t="str">
        <f t="shared" si="1"/>
        <v>7860.1</v>
      </c>
      <c r="B53" t="str">
        <f t="shared" si="2"/>
        <v>7860.2</v>
      </c>
      <c r="C53" t="str">
        <f t="shared" si="3"/>
        <v>7860.3</v>
      </c>
      <c r="D53" t="str">
        <f t="shared" si="4"/>
        <v>7860.4</v>
      </c>
      <c r="E53" t="str">
        <f t="shared" si="5"/>
        <v>7860.5</v>
      </c>
      <c r="F53" t="str">
        <f t="shared" si="6"/>
        <v>7860.6</v>
      </c>
      <c r="G53" t="str">
        <f t="shared" si="7"/>
        <v>7860.7</v>
      </c>
      <c r="H53" t="str">
        <f t="shared" si="8"/>
        <v>7860.8</v>
      </c>
      <c r="I53" t="str">
        <f t="shared" si="9"/>
        <v>7860.9</v>
      </c>
      <c r="J53" t="str">
        <f t="shared" si="10"/>
        <v>7860.10</v>
      </c>
      <c r="K53" t="str">
        <f t="shared" si="11"/>
        <v>7860.11</v>
      </c>
      <c r="L53" t="str">
        <f t="shared" si="12"/>
        <v>7860.12</v>
      </c>
      <c r="M53">
        <v>7860</v>
      </c>
      <c r="N53" t="s">
        <v>128</v>
      </c>
      <c r="O53" t="s">
        <v>30</v>
      </c>
      <c r="P53">
        <v>33</v>
      </c>
      <c r="Q53">
        <v>3408</v>
      </c>
      <c r="R53">
        <v>2774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6182</v>
      </c>
      <c r="AD53">
        <v>2018</v>
      </c>
    </row>
    <row r="54" spans="1:30">
      <c r="A54" t="str">
        <f t="shared" si="1"/>
        <v>7964.1</v>
      </c>
      <c r="B54" t="str">
        <f t="shared" si="2"/>
        <v>7964.2</v>
      </c>
      <c r="C54" t="str">
        <f t="shared" si="3"/>
        <v>7964.3</v>
      </c>
      <c r="D54" t="str">
        <f t="shared" si="4"/>
        <v>7964.4</v>
      </c>
      <c r="E54" t="str">
        <f t="shared" si="5"/>
        <v>7964.5</v>
      </c>
      <c r="F54" t="str">
        <f t="shared" si="6"/>
        <v>7964.6</v>
      </c>
      <c r="G54" t="str">
        <f t="shared" si="7"/>
        <v>7964.7</v>
      </c>
      <c r="H54" t="str">
        <f t="shared" si="8"/>
        <v>7964.8</v>
      </c>
      <c r="I54" t="str">
        <f t="shared" si="9"/>
        <v>7964.9</v>
      </c>
      <c r="J54" t="str">
        <f t="shared" si="10"/>
        <v>7964.10</v>
      </c>
      <c r="K54" t="str">
        <f t="shared" si="11"/>
        <v>7964.11</v>
      </c>
      <c r="L54" t="str">
        <f t="shared" si="12"/>
        <v>7964.12</v>
      </c>
      <c r="M54">
        <v>7964</v>
      </c>
      <c r="N54" t="s">
        <v>130</v>
      </c>
      <c r="O54" t="s">
        <v>131</v>
      </c>
      <c r="P54">
        <v>41</v>
      </c>
      <c r="Q54">
        <v>3095</v>
      </c>
      <c r="R54">
        <v>3947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7042</v>
      </c>
      <c r="AD54">
        <v>2018</v>
      </c>
    </row>
    <row r="55" spans="1:30">
      <c r="A55" t="str">
        <f t="shared" si="1"/>
        <v>9000.1</v>
      </c>
      <c r="B55" t="str">
        <f t="shared" si="2"/>
        <v>9000.2</v>
      </c>
      <c r="C55" t="str">
        <f t="shared" si="3"/>
        <v>9000.3</v>
      </c>
      <c r="D55" t="str">
        <f t="shared" si="4"/>
        <v>9000.4</v>
      </c>
      <c r="E55" t="str">
        <f t="shared" si="5"/>
        <v>9000.5</v>
      </c>
      <c r="F55" t="str">
        <f t="shared" si="6"/>
        <v>9000.6</v>
      </c>
      <c r="G55" t="str">
        <f t="shared" si="7"/>
        <v>9000.7</v>
      </c>
      <c r="H55" t="str">
        <f t="shared" si="8"/>
        <v>9000.8</v>
      </c>
      <c r="I55" t="str">
        <f t="shared" si="9"/>
        <v>9000.9</v>
      </c>
      <c r="J55" t="str">
        <f t="shared" si="10"/>
        <v>9000.10</v>
      </c>
      <c r="K55" t="str">
        <f t="shared" si="11"/>
        <v>9000.11</v>
      </c>
      <c r="L55" t="str">
        <f t="shared" si="12"/>
        <v>9000.12</v>
      </c>
      <c r="M55">
        <v>9000</v>
      </c>
      <c r="N55" t="s">
        <v>132</v>
      </c>
      <c r="O55" t="s">
        <v>133</v>
      </c>
      <c r="P55">
        <v>40</v>
      </c>
      <c r="Q55">
        <v>2693</v>
      </c>
      <c r="R55">
        <v>3310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6003</v>
      </c>
      <c r="AD55">
        <v>2018</v>
      </c>
    </row>
    <row r="56" spans="1:30">
      <c r="A56" t="str">
        <f t="shared" si="1"/>
        <v>7830.1</v>
      </c>
      <c r="B56" t="str">
        <f t="shared" si="2"/>
        <v>7830.2</v>
      </c>
      <c r="C56" t="str">
        <f t="shared" si="3"/>
        <v>7830.3</v>
      </c>
      <c r="D56" t="str">
        <f t="shared" si="4"/>
        <v>7830.4</v>
      </c>
      <c r="E56" t="str">
        <f t="shared" si="5"/>
        <v>7830.5</v>
      </c>
      <c r="F56" t="str">
        <f t="shared" si="6"/>
        <v>7830.6</v>
      </c>
      <c r="G56" t="str">
        <f t="shared" si="7"/>
        <v>7830.7</v>
      </c>
      <c r="H56" t="str">
        <f t="shared" si="8"/>
        <v>7830.8</v>
      </c>
      <c r="I56" t="str">
        <f t="shared" si="9"/>
        <v>7830.9</v>
      </c>
      <c r="J56" t="str">
        <f t="shared" si="10"/>
        <v>7830.10</v>
      </c>
      <c r="K56" t="str">
        <f t="shared" si="11"/>
        <v>7830.11</v>
      </c>
      <c r="L56" t="str">
        <f t="shared" si="12"/>
        <v>7830.12</v>
      </c>
      <c r="M56">
        <v>7830</v>
      </c>
      <c r="N56" t="s">
        <v>134</v>
      </c>
      <c r="O56" t="s">
        <v>135</v>
      </c>
      <c r="P56">
        <v>34</v>
      </c>
      <c r="Q56">
        <v>4202</v>
      </c>
      <c r="R56">
        <v>6254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10456</v>
      </c>
      <c r="AD56">
        <v>2018</v>
      </c>
    </row>
    <row r="57" spans="1:30">
      <c r="A57" t="str">
        <f t="shared" si="1"/>
        <v>8135.1</v>
      </c>
      <c r="B57" t="str">
        <f t="shared" si="2"/>
        <v>8135.2</v>
      </c>
      <c r="C57" t="str">
        <f t="shared" si="3"/>
        <v>8135.3</v>
      </c>
      <c r="D57" t="str">
        <f t="shared" si="4"/>
        <v>8135.4</v>
      </c>
      <c r="E57" t="str">
        <f t="shared" si="5"/>
        <v>8135.5</v>
      </c>
      <c r="F57" t="str">
        <f t="shared" si="6"/>
        <v>8135.6</v>
      </c>
      <c r="G57" t="str">
        <f t="shared" si="7"/>
        <v>8135.7</v>
      </c>
      <c r="H57" t="str">
        <f t="shared" si="8"/>
        <v>8135.8</v>
      </c>
      <c r="I57" t="str">
        <f t="shared" si="9"/>
        <v>8135.9</v>
      </c>
      <c r="J57" t="str">
        <f t="shared" si="10"/>
        <v>8135.10</v>
      </c>
      <c r="K57" t="str">
        <f t="shared" si="11"/>
        <v>8135.11</v>
      </c>
      <c r="L57" t="str">
        <f t="shared" si="12"/>
        <v>8135.12</v>
      </c>
      <c r="M57">
        <v>8135</v>
      </c>
      <c r="N57" t="s">
        <v>136</v>
      </c>
      <c r="O57" t="s">
        <v>38</v>
      </c>
      <c r="P57">
        <v>33</v>
      </c>
      <c r="Q57">
        <v>3498</v>
      </c>
      <c r="R57">
        <v>3327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6825</v>
      </c>
      <c r="AD57">
        <v>2018</v>
      </c>
    </row>
    <row r="58" spans="1:30">
      <c r="A58" t="str">
        <f t="shared" si="1"/>
        <v>7808.1</v>
      </c>
      <c r="B58" t="str">
        <f t="shared" si="2"/>
        <v>7808.2</v>
      </c>
      <c r="C58" t="str">
        <f t="shared" si="3"/>
        <v>7808.3</v>
      </c>
      <c r="D58" t="str">
        <f t="shared" si="4"/>
        <v>7808.4</v>
      </c>
      <c r="E58" t="str">
        <f t="shared" si="5"/>
        <v>7808.5</v>
      </c>
      <c r="F58" t="str">
        <f t="shared" si="6"/>
        <v>7808.6</v>
      </c>
      <c r="G58" t="str">
        <f t="shared" si="7"/>
        <v>7808.7</v>
      </c>
      <c r="H58" t="str">
        <f t="shared" si="8"/>
        <v>7808.8</v>
      </c>
      <c r="I58" t="str">
        <f t="shared" si="9"/>
        <v>7808.9</v>
      </c>
      <c r="J58" t="str">
        <f t="shared" si="10"/>
        <v>7808.10</v>
      </c>
      <c r="K58" t="str">
        <f t="shared" si="11"/>
        <v>7808.11</v>
      </c>
      <c r="L58" t="str">
        <f t="shared" si="12"/>
        <v>7808.12</v>
      </c>
      <c r="M58">
        <v>7808</v>
      </c>
      <c r="N58" t="s">
        <v>137</v>
      </c>
      <c r="O58" t="s">
        <v>125</v>
      </c>
      <c r="P58">
        <v>32</v>
      </c>
      <c r="Q58">
        <v>5223</v>
      </c>
      <c r="R58">
        <v>5976</v>
      </c>
      <c r="S58">
        <v>7514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18713</v>
      </c>
      <c r="AD58">
        <v>2018</v>
      </c>
    </row>
    <row r="59" spans="1:30">
      <c r="A59" t="str">
        <f t="shared" si="1"/>
        <v>817.1</v>
      </c>
      <c r="B59" t="str">
        <f t="shared" si="2"/>
        <v>817.2</v>
      </c>
      <c r="C59" t="str">
        <f t="shared" si="3"/>
        <v>817.3</v>
      </c>
      <c r="D59" t="str">
        <f t="shared" si="4"/>
        <v>817.4</v>
      </c>
      <c r="E59" t="str">
        <f t="shared" si="5"/>
        <v>817.5</v>
      </c>
      <c r="F59" t="str">
        <f t="shared" si="6"/>
        <v>817.6</v>
      </c>
      <c r="G59" t="str">
        <f t="shared" si="7"/>
        <v>817.7</v>
      </c>
      <c r="H59" t="str">
        <f t="shared" si="8"/>
        <v>817.8</v>
      </c>
      <c r="I59" t="str">
        <f t="shared" si="9"/>
        <v>817.9</v>
      </c>
      <c r="J59" t="str">
        <f t="shared" si="10"/>
        <v>817.10</v>
      </c>
      <c r="K59" t="str">
        <f t="shared" si="11"/>
        <v>817.11</v>
      </c>
      <c r="L59" t="str">
        <f t="shared" si="12"/>
        <v>817.12</v>
      </c>
      <c r="M59">
        <v>817</v>
      </c>
      <c r="N59" t="s">
        <v>138</v>
      </c>
      <c r="O59" t="s">
        <v>139</v>
      </c>
      <c r="P59">
        <v>34</v>
      </c>
      <c r="Q59">
        <v>9192</v>
      </c>
      <c r="R59">
        <v>11876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21068</v>
      </c>
      <c r="AD59">
        <v>2018</v>
      </c>
    </row>
    <row r="60" spans="1:30">
      <c r="A60" t="str">
        <f t="shared" si="1"/>
        <v>8861.1</v>
      </c>
      <c r="B60" t="str">
        <f t="shared" si="2"/>
        <v>8861.2</v>
      </c>
      <c r="C60" t="str">
        <f t="shared" si="3"/>
        <v>8861.3</v>
      </c>
      <c r="D60" t="str">
        <f t="shared" si="4"/>
        <v>8861.4</v>
      </c>
      <c r="E60" t="str">
        <f t="shared" si="5"/>
        <v>8861.5</v>
      </c>
      <c r="F60" t="str">
        <f t="shared" si="6"/>
        <v>8861.6</v>
      </c>
      <c r="G60" t="str">
        <f t="shared" si="7"/>
        <v>8861.7</v>
      </c>
      <c r="H60" t="str">
        <f t="shared" si="8"/>
        <v>8861.8</v>
      </c>
      <c r="I60" t="str">
        <f t="shared" si="9"/>
        <v>8861.9</v>
      </c>
      <c r="J60" t="str">
        <f t="shared" si="10"/>
        <v>8861.10</v>
      </c>
      <c r="K60" t="str">
        <f t="shared" si="11"/>
        <v>8861.11</v>
      </c>
      <c r="L60" t="str">
        <f t="shared" si="12"/>
        <v>8861.12</v>
      </c>
      <c r="M60">
        <v>8861</v>
      </c>
      <c r="N60" t="s">
        <v>140</v>
      </c>
      <c r="O60" t="s">
        <v>141</v>
      </c>
      <c r="P60">
        <v>41</v>
      </c>
      <c r="Q60">
        <v>4000</v>
      </c>
      <c r="R60">
        <v>3300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7300</v>
      </c>
      <c r="AD60">
        <v>2018</v>
      </c>
    </row>
    <row r="61" spans="1:30">
      <c r="A61" t="str">
        <f t="shared" si="1"/>
        <v>8995.1</v>
      </c>
      <c r="B61" t="str">
        <f t="shared" si="2"/>
        <v>8995.2</v>
      </c>
      <c r="C61" t="str">
        <f t="shared" si="3"/>
        <v>8995.3</v>
      </c>
      <c r="D61" t="str">
        <f t="shared" si="4"/>
        <v>8995.4</v>
      </c>
      <c r="E61" t="str">
        <f t="shared" si="5"/>
        <v>8995.5</v>
      </c>
      <c r="F61" t="str">
        <f t="shared" si="6"/>
        <v>8995.6</v>
      </c>
      <c r="G61" t="str">
        <f t="shared" si="7"/>
        <v>8995.7</v>
      </c>
      <c r="H61" t="str">
        <f t="shared" si="8"/>
        <v>8995.8</v>
      </c>
      <c r="I61" t="str">
        <f t="shared" si="9"/>
        <v>8995.9</v>
      </c>
      <c r="J61" t="str">
        <f t="shared" si="10"/>
        <v>8995.10</v>
      </c>
      <c r="K61" t="str">
        <f t="shared" si="11"/>
        <v>8995.11</v>
      </c>
      <c r="L61" t="str">
        <f t="shared" si="12"/>
        <v>8995.12</v>
      </c>
      <c r="M61">
        <v>8995</v>
      </c>
      <c r="N61" t="s">
        <v>142</v>
      </c>
      <c r="O61" t="s">
        <v>143</v>
      </c>
      <c r="P61">
        <v>40</v>
      </c>
      <c r="Q61">
        <v>4400</v>
      </c>
      <c r="R61">
        <v>6000</v>
      </c>
      <c r="S61">
        <v>6500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16900</v>
      </c>
      <c r="AD61">
        <v>2018</v>
      </c>
    </row>
    <row r="62" spans="1:30">
      <c r="A62" t="str">
        <f t="shared" si="1"/>
        <v>9234.1</v>
      </c>
      <c r="B62" t="str">
        <f t="shared" si="2"/>
        <v>9234.2</v>
      </c>
      <c r="C62" t="str">
        <f t="shared" si="3"/>
        <v>9234.3</v>
      </c>
      <c r="D62" t="str">
        <f t="shared" si="4"/>
        <v>9234.4</v>
      </c>
      <c r="E62" t="str">
        <f t="shared" si="5"/>
        <v>9234.5</v>
      </c>
      <c r="F62" t="str">
        <f t="shared" si="6"/>
        <v>9234.6</v>
      </c>
      <c r="G62" t="str">
        <f t="shared" si="7"/>
        <v>9234.7</v>
      </c>
      <c r="H62" t="str">
        <f t="shared" si="8"/>
        <v>9234.8</v>
      </c>
      <c r="I62" t="str">
        <f t="shared" si="9"/>
        <v>9234.9</v>
      </c>
      <c r="J62" t="str">
        <f t="shared" si="10"/>
        <v>9234.10</v>
      </c>
      <c r="K62" t="str">
        <f t="shared" si="11"/>
        <v>9234.11</v>
      </c>
      <c r="L62" t="str">
        <f t="shared" si="12"/>
        <v>9234.12</v>
      </c>
      <c r="M62">
        <v>9234</v>
      </c>
      <c r="N62" t="s">
        <v>146</v>
      </c>
      <c r="O62" t="s">
        <v>32</v>
      </c>
      <c r="P62">
        <v>40</v>
      </c>
      <c r="Q62">
        <v>5058</v>
      </c>
      <c r="R62">
        <v>4370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9428</v>
      </c>
      <c r="AD62">
        <v>2018</v>
      </c>
    </row>
    <row r="63" spans="1:30">
      <c r="A63" t="str">
        <f t="shared" si="1"/>
        <v>9901.1</v>
      </c>
      <c r="B63" t="str">
        <f t="shared" si="2"/>
        <v>9901.2</v>
      </c>
      <c r="C63" t="str">
        <f t="shared" si="3"/>
        <v>9901.3</v>
      </c>
      <c r="D63" t="str">
        <f t="shared" si="4"/>
        <v>9901.4</v>
      </c>
      <c r="E63" t="str">
        <f t="shared" si="5"/>
        <v>9901.5</v>
      </c>
      <c r="F63" t="str">
        <f t="shared" si="6"/>
        <v>9901.6</v>
      </c>
      <c r="G63" t="str">
        <f t="shared" si="7"/>
        <v>9901.7</v>
      </c>
      <c r="H63" t="str">
        <f t="shared" si="8"/>
        <v>9901.8</v>
      </c>
      <c r="I63" t="str">
        <f t="shared" si="9"/>
        <v>9901.9</v>
      </c>
      <c r="J63" t="str">
        <f t="shared" si="10"/>
        <v>9901.10</v>
      </c>
      <c r="K63" t="str">
        <f t="shared" si="11"/>
        <v>9901.11</v>
      </c>
      <c r="L63" t="str">
        <f t="shared" si="12"/>
        <v>9901.12</v>
      </c>
      <c r="M63">
        <v>9901</v>
      </c>
      <c r="N63" t="s">
        <v>147</v>
      </c>
      <c r="O63" t="s">
        <v>148</v>
      </c>
      <c r="P63">
        <v>38</v>
      </c>
      <c r="Q63">
        <v>3276</v>
      </c>
      <c r="R63">
        <v>4681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7957</v>
      </c>
      <c r="AD63">
        <v>2018</v>
      </c>
    </row>
    <row r="64" spans="1:30">
      <c r="A64" t="str">
        <f t="shared" si="1"/>
        <v>1073.1</v>
      </c>
      <c r="B64" t="str">
        <f t="shared" si="2"/>
        <v>1073.2</v>
      </c>
      <c r="C64" t="str">
        <f t="shared" si="3"/>
        <v>1073.3</v>
      </c>
      <c r="D64" t="str">
        <f t="shared" si="4"/>
        <v>1073.4</v>
      </c>
      <c r="E64" t="str">
        <f t="shared" si="5"/>
        <v>1073.5</v>
      </c>
      <c r="F64" t="str">
        <f t="shared" si="6"/>
        <v>1073.6</v>
      </c>
      <c r="G64" t="str">
        <f t="shared" si="7"/>
        <v>1073.7</v>
      </c>
      <c r="H64" t="str">
        <f t="shared" si="8"/>
        <v>1073.8</v>
      </c>
      <c r="I64" t="str">
        <f t="shared" si="9"/>
        <v>1073.9</v>
      </c>
      <c r="J64" t="str">
        <f t="shared" si="10"/>
        <v>1073.10</v>
      </c>
      <c r="K64" t="str">
        <f t="shared" si="11"/>
        <v>1073.11</v>
      </c>
      <c r="L64" t="str">
        <f t="shared" si="12"/>
        <v>1073.12</v>
      </c>
      <c r="M64">
        <v>1073</v>
      </c>
      <c r="N64" t="s">
        <v>149</v>
      </c>
      <c r="O64" t="s">
        <v>150</v>
      </c>
      <c r="P64">
        <v>38</v>
      </c>
      <c r="Q64">
        <v>2042</v>
      </c>
      <c r="R64">
        <v>1502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3544</v>
      </c>
      <c r="AD64">
        <v>2018</v>
      </c>
    </row>
    <row r="65" spans="1:30">
      <c r="A65" t="str">
        <f t="shared" si="1"/>
        <v>2700.1</v>
      </c>
      <c r="B65" t="str">
        <f t="shared" si="2"/>
        <v>2700.2</v>
      </c>
      <c r="C65" t="str">
        <f t="shared" si="3"/>
        <v>2700.3</v>
      </c>
      <c r="D65" t="str">
        <f t="shared" si="4"/>
        <v>2700.4</v>
      </c>
      <c r="E65" t="str">
        <f t="shared" si="5"/>
        <v>2700.5</v>
      </c>
      <c r="F65" t="str">
        <f t="shared" si="6"/>
        <v>2700.6</v>
      </c>
      <c r="G65" t="str">
        <f t="shared" si="7"/>
        <v>2700.7</v>
      </c>
      <c r="H65" t="str">
        <f t="shared" si="8"/>
        <v>2700.8</v>
      </c>
      <c r="I65" t="str">
        <f t="shared" si="9"/>
        <v>2700.9</v>
      </c>
      <c r="J65" t="str">
        <f t="shared" si="10"/>
        <v>2700.10</v>
      </c>
      <c r="K65" t="str">
        <f t="shared" si="11"/>
        <v>2700.11</v>
      </c>
      <c r="L65" t="str">
        <f t="shared" si="12"/>
        <v>2700.12</v>
      </c>
      <c r="M65">
        <v>2700</v>
      </c>
      <c r="N65" t="s">
        <v>151</v>
      </c>
      <c r="O65" t="s">
        <v>152</v>
      </c>
      <c r="P65">
        <v>34</v>
      </c>
      <c r="Q65">
        <v>6452</v>
      </c>
      <c r="R65">
        <v>8556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15008</v>
      </c>
      <c r="AD65">
        <v>2018</v>
      </c>
    </row>
    <row r="66" spans="1:30">
      <c r="A66" t="str">
        <f t="shared" si="1"/>
        <v>4630.1</v>
      </c>
      <c r="B66" t="str">
        <f t="shared" si="2"/>
        <v>4630.2</v>
      </c>
      <c r="C66" t="str">
        <f t="shared" si="3"/>
        <v>4630.3</v>
      </c>
      <c r="D66" t="str">
        <f t="shared" si="4"/>
        <v>4630.4</v>
      </c>
      <c r="E66" t="str">
        <f t="shared" si="5"/>
        <v>4630.5</v>
      </c>
      <c r="F66" t="str">
        <f t="shared" si="6"/>
        <v>4630.6</v>
      </c>
      <c r="G66" t="str">
        <f t="shared" si="7"/>
        <v>4630.7</v>
      </c>
      <c r="H66" t="str">
        <f t="shared" si="8"/>
        <v>4630.8</v>
      </c>
      <c r="I66" t="str">
        <f t="shared" si="9"/>
        <v>4630.9</v>
      </c>
      <c r="J66" t="str">
        <f t="shared" si="10"/>
        <v>4630.10</v>
      </c>
      <c r="K66" t="str">
        <f t="shared" si="11"/>
        <v>4630.11</v>
      </c>
      <c r="L66" t="str">
        <f t="shared" si="12"/>
        <v>4630.12</v>
      </c>
      <c r="M66">
        <v>4630</v>
      </c>
      <c r="N66" t="s">
        <v>151</v>
      </c>
      <c r="O66" t="s">
        <v>153</v>
      </c>
      <c r="P66">
        <v>41</v>
      </c>
      <c r="Q66">
        <v>2794</v>
      </c>
      <c r="R66">
        <v>3024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5818</v>
      </c>
      <c r="AD66">
        <v>2018</v>
      </c>
    </row>
    <row r="67" spans="1:30">
      <c r="A67" t="str">
        <f t="shared" si="1"/>
        <v>834.1</v>
      </c>
      <c r="B67" t="str">
        <f t="shared" si="2"/>
        <v>834.2</v>
      </c>
      <c r="C67" t="str">
        <f t="shared" si="3"/>
        <v>834.3</v>
      </c>
      <c r="D67" t="str">
        <f t="shared" si="4"/>
        <v>834.4</v>
      </c>
      <c r="E67" t="str">
        <f t="shared" si="5"/>
        <v>834.5</v>
      </c>
      <c r="F67" t="str">
        <f t="shared" si="6"/>
        <v>834.6</v>
      </c>
      <c r="G67" t="str">
        <f t="shared" si="7"/>
        <v>834.7</v>
      </c>
      <c r="H67" t="str">
        <f t="shared" si="8"/>
        <v>834.8</v>
      </c>
      <c r="I67" t="str">
        <f t="shared" si="9"/>
        <v>834.9</v>
      </c>
      <c r="J67" t="str">
        <f t="shared" si="10"/>
        <v>834.10</v>
      </c>
      <c r="K67" t="str">
        <f t="shared" si="11"/>
        <v>834.11</v>
      </c>
      <c r="L67" t="str">
        <f t="shared" si="12"/>
        <v>834.12</v>
      </c>
      <c r="M67">
        <v>834</v>
      </c>
      <c r="N67" t="s">
        <v>154</v>
      </c>
      <c r="O67" t="s">
        <v>155</v>
      </c>
      <c r="P67">
        <v>40</v>
      </c>
      <c r="Q67">
        <v>5073</v>
      </c>
      <c r="R67">
        <v>5322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10395</v>
      </c>
      <c r="AD67">
        <v>2018</v>
      </c>
    </row>
    <row r="68" spans="1:30">
      <c r="A68" t="str">
        <f t="shared" ref="A68:A97" si="13">$M68&amp;"."&amp;$Q$1</f>
        <v>839.1</v>
      </c>
      <c r="B68" t="str">
        <f t="shared" ref="B68:B97" si="14">$M68&amp;"."&amp;$R$1</f>
        <v>839.2</v>
      </c>
      <c r="C68" t="str">
        <f t="shared" ref="C68:C97" si="15">$M68&amp;"."&amp;$S$1</f>
        <v>839.3</v>
      </c>
      <c r="D68" t="str">
        <f t="shared" ref="D68:D97" si="16">$M68&amp;"."&amp;$T$1</f>
        <v>839.4</v>
      </c>
      <c r="E68" t="str">
        <f t="shared" ref="E68:E97" si="17">$M68&amp;"."&amp;$U$1</f>
        <v>839.5</v>
      </c>
      <c r="F68" t="str">
        <f t="shared" ref="F68:F97" si="18">$M68&amp;"."&amp;$V$1</f>
        <v>839.6</v>
      </c>
      <c r="G68" t="str">
        <f t="shared" ref="G68:G97" si="19">$M68&amp;"."&amp;$W$1</f>
        <v>839.7</v>
      </c>
      <c r="H68" t="str">
        <f t="shared" ref="H68:H97" si="20">$M68&amp;"."&amp;$X$1</f>
        <v>839.8</v>
      </c>
      <c r="I68" t="str">
        <f t="shared" ref="I68:I97" si="21">$M68&amp;"."&amp;$Y$1</f>
        <v>839.9</v>
      </c>
      <c r="J68" t="str">
        <f t="shared" ref="J68:J97" si="22">$M68&amp;"."&amp;$Z$1</f>
        <v>839.10</v>
      </c>
      <c r="K68" t="str">
        <f t="shared" ref="K68:K97" si="23">$M68&amp;"."&amp;$AA$1</f>
        <v>839.11</v>
      </c>
      <c r="L68" t="str">
        <f t="shared" ref="L68:L97" si="24">$M68&amp;"."&amp;$AB$1</f>
        <v>839.12</v>
      </c>
      <c r="M68">
        <v>839</v>
      </c>
      <c r="N68" t="s">
        <v>156</v>
      </c>
      <c r="O68" t="s">
        <v>157</v>
      </c>
      <c r="P68">
        <v>40</v>
      </c>
      <c r="Q68">
        <v>3967</v>
      </c>
      <c r="R68">
        <v>3440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7407</v>
      </c>
      <c r="AD68">
        <v>2018</v>
      </c>
    </row>
    <row r="69" spans="1:30">
      <c r="A69" t="str">
        <f t="shared" si="13"/>
        <v>4190.1</v>
      </c>
      <c r="B69" t="str">
        <f t="shared" si="14"/>
        <v>4190.2</v>
      </c>
      <c r="C69" t="str">
        <f t="shared" si="15"/>
        <v>4190.3</v>
      </c>
      <c r="D69" t="str">
        <f t="shared" si="16"/>
        <v>4190.4</v>
      </c>
      <c r="E69" t="str">
        <f t="shared" si="17"/>
        <v>4190.5</v>
      </c>
      <c r="F69" t="str">
        <f t="shared" si="18"/>
        <v>4190.6</v>
      </c>
      <c r="G69" t="str">
        <f t="shared" si="19"/>
        <v>4190.7</v>
      </c>
      <c r="H69" t="str">
        <f t="shared" si="20"/>
        <v>4190.8</v>
      </c>
      <c r="I69" t="str">
        <f t="shared" si="21"/>
        <v>4190.9</v>
      </c>
      <c r="J69" t="str">
        <f t="shared" si="22"/>
        <v>4190.10</v>
      </c>
      <c r="K69" t="str">
        <f t="shared" si="23"/>
        <v>4190.11</v>
      </c>
      <c r="L69" t="str">
        <f t="shared" si="24"/>
        <v>4190.12</v>
      </c>
      <c r="M69">
        <v>4190</v>
      </c>
      <c r="N69" t="s">
        <v>158</v>
      </c>
      <c r="O69" t="s">
        <v>41</v>
      </c>
      <c r="P69">
        <v>38</v>
      </c>
      <c r="Q69">
        <v>4313</v>
      </c>
      <c r="R69">
        <v>5979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10292</v>
      </c>
      <c r="AD69">
        <v>2018</v>
      </c>
    </row>
    <row r="70" spans="1:30">
      <c r="A70" t="str">
        <f t="shared" si="13"/>
        <v>695.1</v>
      </c>
      <c r="B70" t="str">
        <f t="shared" si="14"/>
        <v>695.2</v>
      </c>
      <c r="C70" t="str">
        <f t="shared" si="15"/>
        <v>695.3</v>
      </c>
      <c r="D70" t="str">
        <f t="shared" si="16"/>
        <v>695.4</v>
      </c>
      <c r="E70" t="str">
        <f t="shared" si="17"/>
        <v>695.5</v>
      </c>
      <c r="F70" t="str">
        <f t="shared" si="18"/>
        <v>695.6</v>
      </c>
      <c r="G70" t="str">
        <f t="shared" si="19"/>
        <v>695.7</v>
      </c>
      <c r="H70" t="str">
        <f t="shared" si="20"/>
        <v>695.8</v>
      </c>
      <c r="I70" t="str">
        <f t="shared" si="21"/>
        <v>695.9</v>
      </c>
      <c r="J70" t="str">
        <f t="shared" si="22"/>
        <v>695.10</v>
      </c>
      <c r="K70" t="str">
        <f t="shared" si="23"/>
        <v>695.11</v>
      </c>
      <c r="L70" t="str">
        <f t="shared" si="24"/>
        <v>695.12</v>
      </c>
      <c r="M70">
        <v>695</v>
      </c>
      <c r="N70" t="s">
        <v>159</v>
      </c>
      <c r="O70" t="s">
        <v>160</v>
      </c>
      <c r="P70">
        <v>32</v>
      </c>
      <c r="Q70">
        <v>3068</v>
      </c>
      <c r="R70">
        <v>2803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5871</v>
      </c>
      <c r="AD70">
        <v>2018</v>
      </c>
    </row>
    <row r="71" spans="1:30">
      <c r="A71" t="str">
        <f t="shared" si="13"/>
        <v>831.1</v>
      </c>
      <c r="B71" t="str">
        <f t="shared" si="14"/>
        <v>831.2</v>
      </c>
      <c r="C71" t="str">
        <f t="shared" si="15"/>
        <v>831.3</v>
      </c>
      <c r="D71" t="str">
        <f t="shared" si="16"/>
        <v>831.4</v>
      </c>
      <c r="E71" t="str">
        <f t="shared" si="17"/>
        <v>831.5</v>
      </c>
      <c r="F71" t="str">
        <f t="shared" si="18"/>
        <v>831.6</v>
      </c>
      <c r="G71" t="str">
        <f t="shared" si="19"/>
        <v>831.7</v>
      </c>
      <c r="H71" t="str">
        <f t="shared" si="20"/>
        <v>831.8</v>
      </c>
      <c r="I71" t="str">
        <f t="shared" si="21"/>
        <v>831.9</v>
      </c>
      <c r="J71" t="str">
        <f t="shared" si="22"/>
        <v>831.10</v>
      </c>
      <c r="K71" t="str">
        <f t="shared" si="23"/>
        <v>831.11</v>
      </c>
      <c r="L71" t="str">
        <f t="shared" si="24"/>
        <v>831.12</v>
      </c>
      <c r="M71">
        <v>831</v>
      </c>
      <c r="N71" t="s">
        <v>159</v>
      </c>
      <c r="O71" t="s">
        <v>161</v>
      </c>
      <c r="P71">
        <v>34</v>
      </c>
      <c r="Q71">
        <v>3500</v>
      </c>
      <c r="R71">
        <v>5085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8585</v>
      </c>
      <c r="AD71">
        <v>2018</v>
      </c>
    </row>
    <row r="72" spans="1:30">
      <c r="A72" t="str">
        <f t="shared" si="13"/>
        <v>1143.1</v>
      </c>
      <c r="B72" t="str">
        <f t="shared" si="14"/>
        <v>1143.2</v>
      </c>
      <c r="C72" t="str">
        <f t="shared" si="15"/>
        <v>1143.3</v>
      </c>
      <c r="D72" t="str">
        <f t="shared" si="16"/>
        <v>1143.4</v>
      </c>
      <c r="E72" t="str">
        <f t="shared" si="17"/>
        <v>1143.5</v>
      </c>
      <c r="F72" t="str">
        <f t="shared" si="18"/>
        <v>1143.6</v>
      </c>
      <c r="G72" t="str">
        <f t="shared" si="19"/>
        <v>1143.7</v>
      </c>
      <c r="H72" t="str">
        <f t="shared" si="20"/>
        <v>1143.8</v>
      </c>
      <c r="I72" t="str">
        <f t="shared" si="21"/>
        <v>1143.9</v>
      </c>
      <c r="J72" t="str">
        <f t="shared" si="22"/>
        <v>1143.10</v>
      </c>
      <c r="K72" t="str">
        <f t="shared" si="23"/>
        <v>1143.11</v>
      </c>
      <c r="L72" t="str">
        <f t="shared" si="24"/>
        <v>1143.12</v>
      </c>
      <c r="M72">
        <v>1143</v>
      </c>
      <c r="N72" t="s">
        <v>159</v>
      </c>
      <c r="O72" t="s">
        <v>27</v>
      </c>
      <c r="P72">
        <v>41</v>
      </c>
      <c r="Q72">
        <v>3273</v>
      </c>
      <c r="R72">
        <v>5886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9159</v>
      </c>
      <c r="AD72">
        <v>2018</v>
      </c>
    </row>
    <row r="73" spans="1:30">
      <c r="A73" t="str">
        <f t="shared" si="13"/>
        <v>2496.1</v>
      </c>
      <c r="B73" t="str">
        <f t="shared" si="14"/>
        <v>2496.2</v>
      </c>
      <c r="C73" t="str">
        <f t="shared" si="15"/>
        <v>2496.3</v>
      </c>
      <c r="D73" t="str">
        <f t="shared" si="16"/>
        <v>2496.4</v>
      </c>
      <c r="E73" t="str">
        <f t="shared" si="17"/>
        <v>2496.5</v>
      </c>
      <c r="F73" t="str">
        <f t="shared" si="18"/>
        <v>2496.6</v>
      </c>
      <c r="G73" t="str">
        <f t="shared" si="19"/>
        <v>2496.7</v>
      </c>
      <c r="H73" t="str">
        <f t="shared" si="20"/>
        <v>2496.8</v>
      </c>
      <c r="I73" t="str">
        <f t="shared" si="21"/>
        <v>2496.9</v>
      </c>
      <c r="J73" t="str">
        <f t="shared" si="22"/>
        <v>2496.10</v>
      </c>
      <c r="K73" t="str">
        <f t="shared" si="23"/>
        <v>2496.11</v>
      </c>
      <c r="L73" t="str">
        <f t="shared" si="24"/>
        <v>2496.12</v>
      </c>
      <c r="M73">
        <v>2496</v>
      </c>
      <c r="N73" t="s">
        <v>240</v>
      </c>
      <c r="O73" t="s">
        <v>241</v>
      </c>
      <c r="P73">
        <v>34</v>
      </c>
      <c r="Q73">
        <v>3801</v>
      </c>
      <c r="R73">
        <v>2515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6316</v>
      </c>
      <c r="AD73">
        <v>2018</v>
      </c>
    </row>
    <row r="74" spans="1:30">
      <c r="A74" t="str">
        <f t="shared" si="13"/>
        <v>2715.1</v>
      </c>
      <c r="B74" t="str">
        <f t="shared" si="14"/>
        <v>2715.2</v>
      </c>
      <c r="C74" t="str">
        <f t="shared" si="15"/>
        <v>2715.3</v>
      </c>
      <c r="D74" t="str">
        <f t="shared" si="16"/>
        <v>2715.4</v>
      </c>
      <c r="E74" t="str">
        <f t="shared" si="17"/>
        <v>2715.5</v>
      </c>
      <c r="F74" t="str">
        <f t="shared" si="18"/>
        <v>2715.6</v>
      </c>
      <c r="G74" t="str">
        <f t="shared" si="19"/>
        <v>2715.7</v>
      </c>
      <c r="H74" t="str">
        <f t="shared" si="20"/>
        <v>2715.8</v>
      </c>
      <c r="I74" t="str">
        <f t="shared" si="21"/>
        <v>2715.9</v>
      </c>
      <c r="J74" t="str">
        <f t="shared" si="22"/>
        <v>2715.10</v>
      </c>
      <c r="K74" t="str">
        <f t="shared" si="23"/>
        <v>2715.11</v>
      </c>
      <c r="L74" t="str">
        <f t="shared" si="24"/>
        <v>2715.12</v>
      </c>
      <c r="M74">
        <v>2715</v>
      </c>
      <c r="N74" t="s">
        <v>162</v>
      </c>
      <c r="O74" t="s">
        <v>163</v>
      </c>
      <c r="P74">
        <v>38</v>
      </c>
      <c r="Q74">
        <v>5733</v>
      </c>
      <c r="R74">
        <v>7725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13458</v>
      </c>
      <c r="AD74">
        <v>2018</v>
      </c>
    </row>
    <row r="75" spans="1:30">
      <c r="A75" t="str">
        <f t="shared" si="13"/>
        <v>2744.1</v>
      </c>
      <c r="B75" t="str">
        <f t="shared" si="14"/>
        <v>2744.2</v>
      </c>
      <c r="C75" t="str">
        <f t="shared" si="15"/>
        <v>2744.3</v>
      </c>
      <c r="D75" t="str">
        <f t="shared" si="16"/>
        <v>2744.4</v>
      </c>
      <c r="E75" t="str">
        <f t="shared" si="17"/>
        <v>2744.5</v>
      </c>
      <c r="F75" t="str">
        <f t="shared" si="18"/>
        <v>2744.6</v>
      </c>
      <c r="G75" t="str">
        <f t="shared" si="19"/>
        <v>2744.7</v>
      </c>
      <c r="H75" t="str">
        <f t="shared" si="20"/>
        <v>2744.8</v>
      </c>
      <c r="I75" t="str">
        <f t="shared" si="21"/>
        <v>2744.9</v>
      </c>
      <c r="J75" t="str">
        <f t="shared" si="22"/>
        <v>2744.10</v>
      </c>
      <c r="K75" t="str">
        <f t="shared" si="23"/>
        <v>2744.11</v>
      </c>
      <c r="L75" t="str">
        <f t="shared" si="24"/>
        <v>2744.12</v>
      </c>
      <c r="M75">
        <v>2744</v>
      </c>
      <c r="N75" t="s">
        <v>164</v>
      </c>
      <c r="O75" t="s">
        <v>165</v>
      </c>
      <c r="P75">
        <v>33</v>
      </c>
      <c r="Q75">
        <v>2240</v>
      </c>
      <c r="R75">
        <v>2208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4448</v>
      </c>
      <c r="AD75">
        <v>2018</v>
      </c>
    </row>
    <row r="76" spans="1:30">
      <c r="A76" t="str">
        <f t="shared" si="13"/>
        <v>3686.1</v>
      </c>
      <c r="B76" t="str">
        <f t="shared" si="14"/>
        <v>3686.2</v>
      </c>
      <c r="C76" t="str">
        <f t="shared" si="15"/>
        <v>3686.3</v>
      </c>
      <c r="D76" t="str">
        <f t="shared" si="16"/>
        <v>3686.4</v>
      </c>
      <c r="E76" t="str">
        <f t="shared" si="17"/>
        <v>3686.5</v>
      </c>
      <c r="F76" t="str">
        <f t="shared" si="18"/>
        <v>3686.6</v>
      </c>
      <c r="G76" t="str">
        <f t="shared" si="19"/>
        <v>3686.7</v>
      </c>
      <c r="H76" t="str">
        <f t="shared" si="20"/>
        <v>3686.8</v>
      </c>
      <c r="I76" t="str">
        <f t="shared" si="21"/>
        <v>3686.9</v>
      </c>
      <c r="J76" t="str">
        <f t="shared" si="22"/>
        <v>3686.10</v>
      </c>
      <c r="K76" t="str">
        <f t="shared" si="23"/>
        <v>3686.11</v>
      </c>
      <c r="L76" t="str">
        <f t="shared" si="24"/>
        <v>3686.12</v>
      </c>
      <c r="M76">
        <v>3686</v>
      </c>
      <c r="N76" t="s">
        <v>166</v>
      </c>
      <c r="O76" t="s">
        <v>167</v>
      </c>
      <c r="P76">
        <v>40</v>
      </c>
      <c r="Q76">
        <v>6598</v>
      </c>
      <c r="R76">
        <v>9266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15864</v>
      </c>
      <c r="AD76">
        <v>2018</v>
      </c>
    </row>
    <row r="77" spans="1:30">
      <c r="A77" t="str">
        <f t="shared" si="13"/>
        <v>7355.1</v>
      </c>
      <c r="B77" t="str">
        <f t="shared" si="14"/>
        <v>7355.2</v>
      </c>
      <c r="C77" t="str">
        <f t="shared" si="15"/>
        <v>7355.3</v>
      </c>
      <c r="D77" t="str">
        <f t="shared" si="16"/>
        <v>7355.4</v>
      </c>
      <c r="E77" t="str">
        <f t="shared" si="17"/>
        <v>7355.5</v>
      </c>
      <c r="F77" t="str">
        <f t="shared" si="18"/>
        <v>7355.6</v>
      </c>
      <c r="G77" t="str">
        <f t="shared" si="19"/>
        <v>7355.7</v>
      </c>
      <c r="H77" t="str">
        <f t="shared" si="20"/>
        <v>7355.8</v>
      </c>
      <c r="I77" t="str">
        <f t="shared" si="21"/>
        <v>7355.9</v>
      </c>
      <c r="J77" t="str">
        <f t="shared" si="22"/>
        <v>7355.10</v>
      </c>
      <c r="K77" t="str">
        <f t="shared" si="23"/>
        <v>7355.11</v>
      </c>
      <c r="L77" t="str">
        <f t="shared" si="24"/>
        <v>7355.12</v>
      </c>
      <c r="M77">
        <v>7355</v>
      </c>
      <c r="N77" t="s">
        <v>168</v>
      </c>
      <c r="O77" t="s">
        <v>33</v>
      </c>
      <c r="P77">
        <v>38</v>
      </c>
      <c r="Q77">
        <v>3834</v>
      </c>
      <c r="R77">
        <v>5428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9262</v>
      </c>
      <c r="AD77">
        <v>2018</v>
      </c>
    </row>
    <row r="78" spans="1:30">
      <c r="A78" t="str">
        <f t="shared" si="13"/>
        <v>7958.1</v>
      </c>
      <c r="B78" t="str">
        <f t="shared" si="14"/>
        <v>7958.2</v>
      </c>
      <c r="C78" t="str">
        <f t="shared" si="15"/>
        <v>7958.3</v>
      </c>
      <c r="D78" t="str">
        <f t="shared" si="16"/>
        <v>7958.4</v>
      </c>
      <c r="E78" t="str">
        <f t="shared" si="17"/>
        <v>7958.5</v>
      </c>
      <c r="F78" t="str">
        <f t="shared" si="18"/>
        <v>7958.6</v>
      </c>
      <c r="G78" t="str">
        <f t="shared" si="19"/>
        <v>7958.7</v>
      </c>
      <c r="H78" t="str">
        <f t="shared" si="20"/>
        <v>7958.8</v>
      </c>
      <c r="I78" t="str">
        <f t="shared" si="21"/>
        <v>7958.9</v>
      </c>
      <c r="J78" t="str">
        <f t="shared" si="22"/>
        <v>7958.10</v>
      </c>
      <c r="K78" t="str">
        <f t="shared" si="23"/>
        <v>7958.11</v>
      </c>
      <c r="L78" t="str">
        <f t="shared" si="24"/>
        <v>7958.12</v>
      </c>
      <c r="M78">
        <v>7958</v>
      </c>
      <c r="N78" t="s">
        <v>169</v>
      </c>
      <c r="O78" t="s">
        <v>20</v>
      </c>
      <c r="P78">
        <v>33</v>
      </c>
      <c r="Q78">
        <v>1624</v>
      </c>
      <c r="R78">
        <v>2230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3854</v>
      </c>
      <c r="AD78">
        <v>2018</v>
      </c>
    </row>
    <row r="79" spans="1:30">
      <c r="A79" t="str">
        <f t="shared" si="13"/>
        <v>9497.1</v>
      </c>
      <c r="B79" t="str">
        <f t="shared" si="14"/>
        <v>9497.2</v>
      </c>
      <c r="C79" t="str">
        <f t="shared" si="15"/>
        <v>9497.3</v>
      </c>
      <c r="D79" t="str">
        <f t="shared" si="16"/>
        <v>9497.4</v>
      </c>
      <c r="E79" t="str">
        <f t="shared" si="17"/>
        <v>9497.5</v>
      </c>
      <c r="F79" t="str">
        <f t="shared" si="18"/>
        <v>9497.6</v>
      </c>
      <c r="G79" t="str">
        <f t="shared" si="19"/>
        <v>9497.7</v>
      </c>
      <c r="H79" t="str">
        <f t="shared" si="20"/>
        <v>9497.8</v>
      </c>
      <c r="I79" t="str">
        <f t="shared" si="21"/>
        <v>9497.9</v>
      </c>
      <c r="J79" t="str">
        <f t="shared" si="22"/>
        <v>9497.10</v>
      </c>
      <c r="K79" t="str">
        <f t="shared" si="23"/>
        <v>9497.11</v>
      </c>
      <c r="L79" t="str">
        <f t="shared" si="24"/>
        <v>9497.12</v>
      </c>
      <c r="M79">
        <v>9497</v>
      </c>
      <c r="N79" t="s">
        <v>171</v>
      </c>
      <c r="O79" t="s">
        <v>172</v>
      </c>
      <c r="P79">
        <v>41</v>
      </c>
      <c r="Q79">
        <v>4094</v>
      </c>
      <c r="R79">
        <v>3732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7826</v>
      </c>
      <c r="AD79">
        <v>2018</v>
      </c>
    </row>
    <row r="80" spans="1:30">
      <c r="A80" t="str">
        <f t="shared" si="13"/>
        <v>10066.1</v>
      </c>
      <c r="B80" t="str">
        <f t="shared" si="14"/>
        <v>10066.2</v>
      </c>
      <c r="C80" t="str">
        <f t="shared" si="15"/>
        <v>10066.3</v>
      </c>
      <c r="D80" t="str">
        <f t="shared" si="16"/>
        <v>10066.4</v>
      </c>
      <c r="E80" t="str">
        <f t="shared" si="17"/>
        <v>10066.5</v>
      </c>
      <c r="F80" t="str">
        <f t="shared" si="18"/>
        <v>10066.6</v>
      </c>
      <c r="G80" t="str">
        <f t="shared" si="19"/>
        <v>10066.7</v>
      </c>
      <c r="H80" t="str">
        <f t="shared" si="20"/>
        <v>10066.8</v>
      </c>
      <c r="I80" t="str">
        <f t="shared" si="21"/>
        <v>10066.9</v>
      </c>
      <c r="J80" t="str">
        <f t="shared" si="22"/>
        <v>10066.10</v>
      </c>
      <c r="K80" t="str">
        <f t="shared" si="23"/>
        <v>10066.11</v>
      </c>
      <c r="L80" t="str">
        <f t="shared" si="24"/>
        <v>10066.12</v>
      </c>
      <c r="M80">
        <v>10066</v>
      </c>
      <c r="N80" t="s">
        <v>173</v>
      </c>
      <c r="O80" t="s">
        <v>39</v>
      </c>
      <c r="P80">
        <v>38</v>
      </c>
      <c r="Q80">
        <v>3317</v>
      </c>
      <c r="R80">
        <v>2542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5859</v>
      </c>
      <c r="AD80">
        <v>2018</v>
      </c>
    </row>
    <row r="81" spans="1:30">
      <c r="A81" t="str">
        <f t="shared" si="13"/>
        <v>9407.1</v>
      </c>
      <c r="B81" t="str">
        <f t="shared" si="14"/>
        <v>9407.2</v>
      </c>
      <c r="C81" t="str">
        <f t="shared" si="15"/>
        <v>9407.3</v>
      </c>
      <c r="D81" t="str">
        <f t="shared" si="16"/>
        <v>9407.4</v>
      </c>
      <c r="E81" t="str">
        <f t="shared" si="17"/>
        <v>9407.5</v>
      </c>
      <c r="F81" t="str">
        <f t="shared" si="18"/>
        <v>9407.6</v>
      </c>
      <c r="G81" t="str">
        <f t="shared" si="19"/>
        <v>9407.7</v>
      </c>
      <c r="H81" t="str">
        <f t="shared" si="20"/>
        <v>9407.8</v>
      </c>
      <c r="I81" t="str">
        <f t="shared" si="21"/>
        <v>9407.9</v>
      </c>
      <c r="J81" t="str">
        <f t="shared" si="22"/>
        <v>9407.10</v>
      </c>
      <c r="K81" t="str">
        <f t="shared" si="23"/>
        <v>9407.11</v>
      </c>
      <c r="L81" t="str">
        <f t="shared" si="24"/>
        <v>9407.12</v>
      </c>
      <c r="M81">
        <v>9407</v>
      </c>
      <c r="N81" t="s">
        <v>174</v>
      </c>
      <c r="O81" t="s">
        <v>175</v>
      </c>
      <c r="P81">
        <v>38</v>
      </c>
      <c r="Q81">
        <v>10425</v>
      </c>
      <c r="R81">
        <v>9717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20142</v>
      </c>
      <c r="AD81">
        <v>2018</v>
      </c>
    </row>
    <row r="82" spans="1:30">
      <c r="A82" t="str">
        <f t="shared" si="13"/>
        <v>9792.1</v>
      </c>
      <c r="B82" t="str">
        <f t="shared" si="14"/>
        <v>9792.2</v>
      </c>
      <c r="C82" t="str">
        <f t="shared" si="15"/>
        <v>9792.3</v>
      </c>
      <c r="D82" t="str">
        <f t="shared" si="16"/>
        <v>9792.4</v>
      </c>
      <c r="E82" t="str">
        <f t="shared" si="17"/>
        <v>9792.5</v>
      </c>
      <c r="F82" t="str">
        <f t="shared" si="18"/>
        <v>9792.6</v>
      </c>
      <c r="G82" t="str">
        <f t="shared" si="19"/>
        <v>9792.7</v>
      </c>
      <c r="H82" t="str">
        <f t="shared" si="20"/>
        <v>9792.8</v>
      </c>
      <c r="I82" t="str">
        <f t="shared" si="21"/>
        <v>9792.9</v>
      </c>
      <c r="J82" t="str">
        <f t="shared" si="22"/>
        <v>9792.10</v>
      </c>
      <c r="K82" t="str">
        <f t="shared" si="23"/>
        <v>9792.11</v>
      </c>
      <c r="L82" t="str">
        <f t="shared" si="24"/>
        <v>9792.12</v>
      </c>
      <c r="M82">
        <v>9792</v>
      </c>
      <c r="N82" t="s">
        <v>176</v>
      </c>
      <c r="O82" t="s">
        <v>177</v>
      </c>
      <c r="P82">
        <v>34</v>
      </c>
      <c r="Q82">
        <v>4729</v>
      </c>
      <c r="R82">
        <v>4044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8773</v>
      </c>
      <c r="AD82">
        <v>2018</v>
      </c>
    </row>
    <row r="83" spans="1:30">
      <c r="A83" t="str">
        <f t="shared" si="13"/>
        <v>10115.1</v>
      </c>
      <c r="B83" t="str">
        <f t="shared" si="14"/>
        <v>10115.2</v>
      </c>
      <c r="C83" t="str">
        <f t="shared" si="15"/>
        <v>10115.3</v>
      </c>
      <c r="D83" t="str">
        <f t="shared" si="16"/>
        <v>10115.4</v>
      </c>
      <c r="E83" t="str">
        <f t="shared" si="17"/>
        <v>10115.5</v>
      </c>
      <c r="F83" t="str">
        <f t="shared" si="18"/>
        <v>10115.6</v>
      </c>
      <c r="G83" t="str">
        <f t="shared" si="19"/>
        <v>10115.7</v>
      </c>
      <c r="H83" t="str">
        <f t="shared" si="20"/>
        <v>10115.8</v>
      </c>
      <c r="I83" t="str">
        <f t="shared" si="21"/>
        <v>10115.9</v>
      </c>
      <c r="J83" t="str">
        <f t="shared" si="22"/>
        <v>10115.10</v>
      </c>
      <c r="K83" t="str">
        <f t="shared" si="23"/>
        <v>10115.11</v>
      </c>
      <c r="L83" t="str">
        <f t="shared" si="24"/>
        <v>10115.12</v>
      </c>
      <c r="M83">
        <v>10115</v>
      </c>
      <c r="N83" t="s">
        <v>178</v>
      </c>
      <c r="O83" t="s">
        <v>29</v>
      </c>
      <c r="P83">
        <v>37</v>
      </c>
      <c r="Q83">
        <v>6742</v>
      </c>
      <c r="R83">
        <v>6132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12874</v>
      </c>
      <c r="AD83">
        <v>2018</v>
      </c>
    </row>
    <row r="84" spans="1:30">
      <c r="A84" t="str">
        <f t="shared" si="13"/>
        <v>.1</v>
      </c>
      <c r="B84" t="str">
        <f t="shared" si="14"/>
        <v>.2</v>
      </c>
      <c r="C84" t="str">
        <f t="shared" si="15"/>
        <v>.3</v>
      </c>
      <c r="D84" t="str">
        <f t="shared" si="16"/>
        <v>.4</v>
      </c>
      <c r="E84" t="str">
        <f t="shared" si="17"/>
        <v>.5</v>
      </c>
      <c r="F84" t="str">
        <f t="shared" si="18"/>
        <v>.6</v>
      </c>
      <c r="G84" t="str">
        <f t="shared" si="19"/>
        <v>.7</v>
      </c>
      <c r="H84" t="str">
        <f t="shared" si="20"/>
        <v>.8</v>
      </c>
      <c r="I84" t="str">
        <f t="shared" si="21"/>
        <v>.9</v>
      </c>
      <c r="J84" t="str">
        <f t="shared" si="22"/>
        <v>.10</v>
      </c>
      <c r="K84" t="str">
        <f t="shared" si="23"/>
        <v>.11</v>
      </c>
      <c r="L84" t="str">
        <f t="shared" si="24"/>
        <v>.12</v>
      </c>
    </row>
    <row r="85" spans="1:30">
      <c r="A85" t="str">
        <f t="shared" si="13"/>
        <v>.1</v>
      </c>
      <c r="B85" t="str">
        <f t="shared" si="14"/>
        <v>.2</v>
      </c>
      <c r="C85" t="str">
        <f t="shared" si="15"/>
        <v>.3</v>
      </c>
      <c r="D85" t="str">
        <f t="shared" si="16"/>
        <v>.4</v>
      </c>
      <c r="E85" t="str">
        <f t="shared" si="17"/>
        <v>.5</v>
      </c>
      <c r="F85" t="str">
        <f t="shared" si="18"/>
        <v>.6</v>
      </c>
      <c r="G85" t="str">
        <f t="shared" si="19"/>
        <v>.7</v>
      </c>
      <c r="H85" t="str">
        <f t="shared" si="20"/>
        <v>.8</v>
      </c>
      <c r="I85" t="str">
        <f t="shared" si="21"/>
        <v>.9</v>
      </c>
      <c r="J85" t="str">
        <f t="shared" si="22"/>
        <v>.10</v>
      </c>
      <c r="K85" t="str">
        <f t="shared" si="23"/>
        <v>.11</v>
      </c>
      <c r="L85" t="str">
        <f t="shared" si="24"/>
        <v>.12</v>
      </c>
    </row>
    <row r="86" spans="1:30">
      <c r="A86" t="str">
        <f t="shared" si="13"/>
        <v>.1</v>
      </c>
      <c r="B86" t="str">
        <f t="shared" si="14"/>
        <v>.2</v>
      </c>
      <c r="C86" t="str">
        <f t="shared" si="15"/>
        <v>.3</v>
      </c>
      <c r="D86" t="str">
        <f t="shared" si="16"/>
        <v>.4</v>
      </c>
      <c r="E86" t="str">
        <f t="shared" si="17"/>
        <v>.5</v>
      </c>
      <c r="F86" t="str">
        <f t="shared" si="18"/>
        <v>.6</v>
      </c>
      <c r="G86" t="str">
        <f t="shared" si="19"/>
        <v>.7</v>
      </c>
      <c r="H86" t="str">
        <f t="shared" si="20"/>
        <v>.8</v>
      </c>
      <c r="I86" t="str">
        <f t="shared" si="21"/>
        <v>.9</v>
      </c>
      <c r="J86" t="str">
        <f t="shared" si="22"/>
        <v>.10</v>
      </c>
      <c r="K86" t="str">
        <f t="shared" si="23"/>
        <v>.11</v>
      </c>
      <c r="L86" t="str">
        <f t="shared" si="24"/>
        <v>.12</v>
      </c>
    </row>
    <row r="87" spans="1:30">
      <c r="A87" t="str">
        <f t="shared" si="13"/>
        <v>.1</v>
      </c>
      <c r="B87" t="str">
        <f t="shared" si="14"/>
        <v>.2</v>
      </c>
      <c r="C87" t="str">
        <f t="shared" si="15"/>
        <v>.3</v>
      </c>
      <c r="D87" t="str">
        <f t="shared" si="16"/>
        <v>.4</v>
      </c>
      <c r="E87" t="str">
        <f t="shared" si="17"/>
        <v>.5</v>
      </c>
      <c r="F87" t="str">
        <f t="shared" si="18"/>
        <v>.6</v>
      </c>
      <c r="G87" t="str">
        <f t="shared" si="19"/>
        <v>.7</v>
      </c>
      <c r="H87" t="str">
        <f t="shared" si="20"/>
        <v>.8</v>
      </c>
      <c r="I87" t="str">
        <f t="shared" si="21"/>
        <v>.9</v>
      </c>
      <c r="J87" t="str">
        <f t="shared" si="22"/>
        <v>.10</v>
      </c>
      <c r="K87" t="str">
        <f t="shared" si="23"/>
        <v>.11</v>
      </c>
      <c r="L87" t="str">
        <f t="shared" si="24"/>
        <v>.12</v>
      </c>
    </row>
    <row r="88" spans="1:30">
      <c r="A88" t="str">
        <f t="shared" si="13"/>
        <v>.1</v>
      </c>
      <c r="B88" t="str">
        <f t="shared" si="14"/>
        <v>.2</v>
      </c>
      <c r="C88" t="str">
        <f t="shared" si="15"/>
        <v>.3</v>
      </c>
      <c r="D88" t="str">
        <f t="shared" si="16"/>
        <v>.4</v>
      </c>
      <c r="E88" t="str">
        <f t="shared" si="17"/>
        <v>.5</v>
      </c>
      <c r="F88" t="str">
        <f t="shared" si="18"/>
        <v>.6</v>
      </c>
      <c r="G88" t="str">
        <f t="shared" si="19"/>
        <v>.7</v>
      </c>
      <c r="H88" t="str">
        <f t="shared" si="20"/>
        <v>.8</v>
      </c>
      <c r="I88" t="str">
        <f t="shared" si="21"/>
        <v>.9</v>
      </c>
      <c r="J88" t="str">
        <f t="shared" si="22"/>
        <v>.10</v>
      </c>
      <c r="K88" t="str">
        <f t="shared" si="23"/>
        <v>.11</v>
      </c>
      <c r="L88" t="str">
        <f t="shared" si="24"/>
        <v>.12</v>
      </c>
    </row>
    <row r="89" spans="1:30">
      <c r="A89" t="str">
        <f t="shared" si="13"/>
        <v>.1</v>
      </c>
      <c r="B89" t="str">
        <f t="shared" si="14"/>
        <v>.2</v>
      </c>
      <c r="C89" t="str">
        <f t="shared" si="15"/>
        <v>.3</v>
      </c>
      <c r="D89" t="str">
        <f t="shared" si="16"/>
        <v>.4</v>
      </c>
      <c r="E89" t="str">
        <f t="shared" si="17"/>
        <v>.5</v>
      </c>
      <c r="F89" t="str">
        <f t="shared" si="18"/>
        <v>.6</v>
      </c>
      <c r="G89" t="str">
        <f t="shared" si="19"/>
        <v>.7</v>
      </c>
      <c r="H89" t="str">
        <f t="shared" si="20"/>
        <v>.8</v>
      </c>
      <c r="I89" t="str">
        <f t="shared" si="21"/>
        <v>.9</v>
      </c>
      <c r="J89" t="str">
        <f t="shared" si="22"/>
        <v>.10</v>
      </c>
      <c r="K89" t="str">
        <f t="shared" si="23"/>
        <v>.11</v>
      </c>
      <c r="L89" t="str">
        <f t="shared" si="24"/>
        <v>.12</v>
      </c>
    </row>
    <row r="90" spans="1:30">
      <c r="A90" t="str">
        <f t="shared" si="13"/>
        <v>.1</v>
      </c>
      <c r="B90" t="str">
        <f t="shared" si="14"/>
        <v>.2</v>
      </c>
      <c r="C90" t="str">
        <f t="shared" si="15"/>
        <v>.3</v>
      </c>
      <c r="D90" t="str">
        <f t="shared" si="16"/>
        <v>.4</v>
      </c>
      <c r="E90" t="str">
        <f t="shared" si="17"/>
        <v>.5</v>
      </c>
      <c r="F90" t="str">
        <f t="shared" si="18"/>
        <v>.6</v>
      </c>
      <c r="G90" t="str">
        <f t="shared" si="19"/>
        <v>.7</v>
      </c>
      <c r="H90" t="str">
        <f t="shared" si="20"/>
        <v>.8</v>
      </c>
      <c r="I90" t="str">
        <f t="shared" si="21"/>
        <v>.9</v>
      </c>
      <c r="J90" t="str">
        <f t="shared" si="22"/>
        <v>.10</v>
      </c>
      <c r="K90" t="str">
        <f t="shared" si="23"/>
        <v>.11</v>
      </c>
      <c r="L90" t="str">
        <f t="shared" si="24"/>
        <v>.12</v>
      </c>
    </row>
    <row r="91" spans="1:30">
      <c r="A91" t="str">
        <f t="shared" si="13"/>
        <v>.1</v>
      </c>
      <c r="B91" t="str">
        <f t="shared" si="14"/>
        <v>.2</v>
      </c>
      <c r="C91" t="str">
        <f t="shared" si="15"/>
        <v>.3</v>
      </c>
      <c r="D91" t="str">
        <f t="shared" si="16"/>
        <v>.4</v>
      </c>
      <c r="E91" t="str">
        <f t="shared" si="17"/>
        <v>.5</v>
      </c>
      <c r="F91" t="str">
        <f t="shared" si="18"/>
        <v>.6</v>
      </c>
      <c r="G91" t="str">
        <f t="shared" si="19"/>
        <v>.7</v>
      </c>
      <c r="H91" t="str">
        <f t="shared" si="20"/>
        <v>.8</v>
      </c>
      <c r="I91" t="str">
        <f t="shared" si="21"/>
        <v>.9</v>
      </c>
      <c r="J91" t="str">
        <f t="shared" si="22"/>
        <v>.10</v>
      </c>
      <c r="K91" t="str">
        <f t="shared" si="23"/>
        <v>.11</v>
      </c>
      <c r="L91" t="str">
        <f t="shared" si="24"/>
        <v>.12</v>
      </c>
    </row>
    <row r="92" spans="1:30">
      <c r="A92" t="str">
        <f t="shared" si="13"/>
        <v>.1</v>
      </c>
      <c r="B92" t="str">
        <f t="shared" si="14"/>
        <v>.2</v>
      </c>
      <c r="C92" t="str">
        <f t="shared" si="15"/>
        <v>.3</v>
      </c>
      <c r="D92" t="str">
        <f t="shared" si="16"/>
        <v>.4</v>
      </c>
      <c r="E92" t="str">
        <f t="shared" si="17"/>
        <v>.5</v>
      </c>
      <c r="F92" t="str">
        <f t="shared" si="18"/>
        <v>.6</v>
      </c>
      <c r="G92" t="str">
        <f t="shared" si="19"/>
        <v>.7</v>
      </c>
      <c r="H92" t="str">
        <f t="shared" si="20"/>
        <v>.8</v>
      </c>
      <c r="I92" t="str">
        <f t="shared" si="21"/>
        <v>.9</v>
      </c>
      <c r="J92" t="str">
        <f t="shared" si="22"/>
        <v>.10</v>
      </c>
      <c r="K92" t="str">
        <f t="shared" si="23"/>
        <v>.11</v>
      </c>
      <c r="L92" t="str">
        <f t="shared" si="24"/>
        <v>.12</v>
      </c>
    </row>
    <row r="93" spans="1:30">
      <c r="A93" t="str">
        <f t="shared" si="13"/>
        <v>.1</v>
      </c>
      <c r="B93" t="str">
        <f t="shared" si="14"/>
        <v>.2</v>
      </c>
      <c r="C93" t="str">
        <f t="shared" si="15"/>
        <v>.3</v>
      </c>
      <c r="D93" t="str">
        <f t="shared" si="16"/>
        <v>.4</v>
      </c>
      <c r="E93" t="str">
        <f t="shared" si="17"/>
        <v>.5</v>
      </c>
      <c r="F93" t="str">
        <f t="shared" si="18"/>
        <v>.6</v>
      </c>
      <c r="G93" t="str">
        <f t="shared" si="19"/>
        <v>.7</v>
      </c>
      <c r="H93" t="str">
        <f t="shared" si="20"/>
        <v>.8</v>
      </c>
      <c r="I93" t="str">
        <f t="shared" si="21"/>
        <v>.9</v>
      </c>
      <c r="J93" t="str">
        <f t="shared" si="22"/>
        <v>.10</v>
      </c>
      <c r="K93" t="str">
        <f t="shared" si="23"/>
        <v>.11</v>
      </c>
      <c r="L93" t="str">
        <f t="shared" si="24"/>
        <v>.12</v>
      </c>
    </row>
    <row r="94" spans="1:30">
      <c r="A94" t="str">
        <f t="shared" si="13"/>
        <v>.1</v>
      </c>
      <c r="B94" t="str">
        <f t="shared" si="14"/>
        <v>.2</v>
      </c>
      <c r="C94" t="str">
        <f t="shared" si="15"/>
        <v>.3</v>
      </c>
      <c r="D94" t="str">
        <f t="shared" si="16"/>
        <v>.4</v>
      </c>
      <c r="E94" t="str">
        <f t="shared" si="17"/>
        <v>.5</v>
      </c>
      <c r="F94" t="str">
        <f t="shared" si="18"/>
        <v>.6</v>
      </c>
      <c r="G94" t="str">
        <f t="shared" si="19"/>
        <v>.7</v>
      </c>
      <c r="H94" t="str">
        <f t="shared" si="20"/>
        <v>.8</v>
      </c>
      <c r="I94" t="str">
        <f t="shared" si="21"/>
        <v>.9</v>
      </c>
      <c r="J94" t="str">
        <f t="shared" si="22"/>
        <v>.10</v>
      </c>
      <c r="K94" t="str">
        <f t="shared" si="23"/>
        <v>.11</v>
      </c>
      <c r="L94" t="str">
        <f t="shared" si="24"/>
        <v>.12</v>
      </c>
    </row>
    <row r="95" spans="1:30">
      <c r="A95" t="str">
        <f t="shared" si="13"/>
        <v>.1</v>
      </c>
      <c r="B95" t="str">
        <f t="shared" si="14"/>
        <v>.2</v>
      </c>
      <c r="C95" t="str">
        <f t="shared" si="15"/>
        <v>.3</v>
      </c>
      <c r="D95" t="str">
        <f t="shared" si="16"/>
        <v>.4</v>
      </c>
      <c r="E95" t="str">
        <f t="shared" si="17"/>
        <v>.5</v>
      </c>
      <c r="F95" t="str">
        <f t="shared" si="18"/>
        <v>.6</v>
      </c>
      <c r="G95" t="str">
        <f t="shared" si="19"/>
        <v>.7</v>
      </c>
      <c r="H95" t="str">
        <f t="shared" si="20"/>
        <v>.8</v>
      </c>
      <c r="I95" t="str">
        <f t="shared" si="21"/>
        <v>.9</v>
      </c>
      <c r="J95" t="str">
        <f t="shared" si="22"/>
        <v>.10</v>
      </c>
      <c r="K95" t="str">
        <f t="shared" si="23"/>
        <v>.11</v>
      </c>
      <c r="L95" t="str">
        <f t="shared" si="24"/>
        <v>.12</v>
      </c>
    </row>
    <row r="96" spans="1:30">
      <c r="A96" t="str">
        <f t="shared" si="13"/>
        <v>.1</v>
      </c>
      <c r="B96" t="str">
        <f t="shared" si="14"/>
        <v>.2</v>
      </c>
      <c r="C96" t="str">
        <f t="shared" si="15"/>
        <v>.3</v>
      </c>
      <c r="D96" t="str">
        <f t="shared" si="16"/>
        <v>.4</v>
      </c>
      <c r="E96" t="str">
        <f t="shared" si="17"/>
        <v>.5</v>
      </c>
      <c r="F96" t="str">
        <f t="shared" si="18"/>
        <v>.6</v>
      </c>
      <c r="G96" t="str">
        <f t="shared" si="19"/>
        <v>.7</v>
      </c>
      <c r="H96" t="str">
        <f t="shared" si="20"/>
        <v>.8</v>
      </c>
      <c r="I96" t="str">
        <f t="shared" si="21"/>
        <v>.9</v>
      </c>
      <c r="J96" t="str">
        <f t="shared" si="22"/>
        <v>.10</v>
      </c>
      <c r="K96" t="str">
        <f t="shared" si="23"/>
        <v>.11</v>
      </c>
      <c r="L96" t="str">
        <f t="shared" si="24"/>
        <v>.12</v>
      </c>
    </row>
    <row r="97" spans="1:12">
      <c r="A97" t="str">
        <f t="shared" si="13"/>
        <v>.1</v>
      </c>
      <c r="B97" t="str">
        <f t="shared" si="14"/>
        <v>.2</v>
      </c>
      <c r="C97" t="str">
        <f t="shared" si="15"/>
        <v>.3</v>
      </c>
      <c r="D97" t="str">
        <f t="shared" si="16"/>
        <v>.4</v>
      </c>
      <c r="E97" t="str">
        <f t="shared" si="17"/>
        <v>.5</v>
      </c>
      <c r="F97" t="str">
        <f t="shared" si="18"/>
        <v>.6</v>
      </c>
      <c r="G97" t="str">
        <f t="shared" si="19"/>
        <v>.7</v>
      </c>
      <c r="H97" t="str">
        <f t="shared" si="20"/>
        <v>.8</v>
      </c>
      <c r="I97" t="str">
        <f t="shared" si="21"/>
        <v>.9</v>
      </c>
      <c r="J97" t="str">
        <f t="shared" si="22"/>
        <v>.10</v>
      </c>
      <c r="K97" t="str">
        <f t="shared" si="23"/>
        <v>.11</v>
      </c>
      <c r="L97" t="str">
        <f t="shared" si="24"/>
        <v>.12</v>
      </c>
    </row>
  </sheetData>
  <autoFilter ref="M1:Y6000" xr:uid="{00000000-0009-0000-0000-000005000000}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FF00"/>
  </sheetPr>
  <dimension ref="A1:AH97"/>
  <sheetViews>
    <sheetView topLeftCell="M1" workbookViewId="0">
      <selection activeCell="S26" sqref="S26"/>
    </sheetView>
  </sheetViews>
  <sheetFormatPr defaultRowHeight="12.75"/>
  <cols>
    <col min="13" max="13" width="15.5703125" customWidth="1"/>
    <col min="14" max="14" width="24.7109375" customWidth="1"/>
    <col min="15" max="15" width="25.28515625" bestFit="1" customWidth="1"/>
    <col min="16" max="16" width="10.85546875" bestFit="1" customWidth="1"/>
    <col min="17" max="17" width="9.85546875" bestFit="1" customWidth="1"/>
    <col min="18" max="18" width="9.5703125" bestFit="1" customWidth="1"/>
    <col min="19" max="19" width="10.42578125" bestFit="1" customWidth="1"/>
    <col min="20" max="21" width="10.42578125" customWidth="1"/>
    <col min="22" max="23" width="10.85546875" bestFit="1" customWidth="1"/>
    <col min="24" max="24" width="11.28515625" bestFit="1" customWidth="1"/>
    <col min="25" max="25" width="11.140625" bestFit="1" customWidth="1"/>
    <col min="26" max="26" width="12.5703125" bestFit="1" customWidth="1"/>
    <col min="27" max="27" width="11" bestFit="1" customWidth="1"/>
  </cols>
  <sheetData>
    <row r="1" spans="1:34" ht="14.25" customHeight="1">
      <c r="A1" t="s">
        <v>189</v>
      </c>
      <c r="B1" t="s">
        <v>188</v>
      </c>
      <c r="C1" t="s">
        <v>190</v>
      </c>
      <c r="D1" t="s">
        <v>191</v>
      </c>
      <c r="E1" t="s">
        <v>192</v>
      </c>
      <c r="F1" t="s">
        <v>193</v>
      </c>
      <c r="G1" t="s">
        <v>194</v>
      </c>
      <c r="H1" t="s">
        <v>195</v>
      </c>
      <c r="I1" t="s">
        <v>196</v>
      </c>
      <c r="J1" t="s">
        <v>197</v>
      </c>
      <c r="K1" t="s">
        <v>198</v>
      </c>
      <c r="L1" t="s">
        <v>199</v>
      </c>
      <c r="M1" s="6" t="s">
        <v>13</v>
      </c>
      <c r="N1" s="6" t="s">
        <v>14</v>
      </c>
      <c r="O1" s="6" t="s">
        <v>48</v>
      </c>
      <c r="P1" s="6" t="s">
        <v>47</v>
      </c>
      <c r="Q1" s="6">
        <v>1</v>
      </c>
      <c r="R1" s="6">
        <v>2</v>
      </c>
      <c r="S1" s="6">
        <v>3</v>
      </c>
      <c r="T1" s="6">
        <v>4</v>
      </c>
      <c r="U1" s="6">
        <v>5</v>
      </c>
      <c r="V1" s="6">
        <v>6</v>
      </c>
      <c r="W1" s="6">
        <v>7</v>
      </c>
      <c r="X1" s="6">
        <v>8</v>
      </c>
      <c r="Y1" s="6">
        <v>9</v>
      </c>
      <c r="Z1" s="6">
        <v>10</v>
      </c>
      <c r="AA1" s="6">
        <v>11</v>
      </c>
      <c r="AB1" s="6">
        <v>12</v>
      </c>
      <c r="AC1" s="6" t="s">
        <v>179</v>
      </c>
      <c r="AD1" s="6" t="s">
        <v>15</v>
      </c>
    </row>
    <row r="2" spans="1:34">
      <c r="A2" t="str">
        <f>$M2&amp;"."&amp;Q1</f>
        <v>152.1</v>
      </c>
      <c r="B2" t="str">
        <f t="shared" ref="B2:L2" si="0">$M2&amp;"."&amp;R1</f>
        <v>152.2</v>
      </c>
      <c r="C2" t="str">
        <f t="shared" si="0"/>
        <v>152.3</v>
      </c>
      <c r="D2" t="str">
        <f t="shared" si="0"/>
        <v>152.4</v>
      </c>
      <c r="E2" t="str">
        <f t="shared" si="0"/>
        <v>152.5</v>
      </c>
      <c r="F2" t="str">
        <f t="shared" si="0"/>
        <v>152.6</v>
      </c>
      <c r="G2" t="str">
        <f t="shared" si="0"/>
        <v>152.7</v>
      </c>
      <c r="H2" t="str">
        <f t="shared" si="0"/>
        <v>152.8</v>
      </c>
      <c r="I2" t="str">
        <f t="shared" si="0"/>
        <v>152.9</v>
      </c>
      <c r="J2" t="str">
        <f t="shared" si="0"/>
        <v>152.10</v>
      </c>
      <c r="K2" t="str">
        <f t="shared" si="0"/>
        <v>152.11</v>
      </c>
      <c r="L2" t="str">
        <f t="shared" si="0"/>
        <v>152.12</v>
      </c>
      <c r="M2" s="7">
        <v>152</v>
      </c>
      <c r="N2" t="s">
        <v>53</v>
      </c>
      <c r="O2" t="s">
        <v>54</v>
      </c>
      <c r="P2">
        <v>34</v>
      </c>
      <c r="Q2">
        <v>4170</v>
      </c>
      <c r="R2">
        <v>4063</v>
      </c>
      <c r="S2">
        <v>5595</v>
      </c>
      <c r="T2">
        <v>6326</v>
      </c>
      <c r="U2">
        <v>4665</v>
      </c>
      <c r="V2">
        <v>5571</v>
      </c>
      <c r="W2">
        <v>4611</v>
      </c>
      <c r="X2">
        <v>5695</v>
      </c>
      <c r="Y2">
        <v>4258</v>
      </c>
      <c r="Z2">
        <v>6045</v>
      </c>
      <c r="AA2">
        <v>4742</v>
      </c>
      <c r="AB2">
        <v>5412</v>
      </c>
      <c r="AC2">
        <v>61153</v>
      </c>
      <c r="AD2">
        <v>2017</v>
      </c>
      <c r="AH2" t="s">
        <v>258</v>
      </c>
    </row>
    <row r="3" spans="1:34">
      <c r="A3" t="str">
        <f>$M3&amp;"."&amp;$Q$1</f>
        <v>8240.1</v>
      </c>
      <c r="B3" t="str">
        <f>$M3&amp;"."&amp;$R$1</f>
        <v>8240.2</v>
      </c>
      <c r="C3" t="str">
        <f>$M3&amp;"."&amp;$S$1</f>
        <v>8240.3</v>
      </c>
      <c r="D3" t="str">
        <f>$M3&amp;"."&amp;$T$1</f>
        <v>8240.4</v>
      </c>
      <c r="E3" t="str">
        <f>$M3&amp;"."&amp;$U$1</f>
        <v>8240.5</v>
      </c>
      <c r="F3" t="str">
        <f>$M3&amp;"."&amp;$V$1</f>
        <v>8240.6</v>
      </c>
      <c r="G3" t="str">
        <f>$M3&amp;"."&amp;$W$1</f>
        <v>8240.7</v>
      </c>
      <c r="H3" t="str">
        <f>$M3&amp;"."&amp;$X$1</f>
        <v>8240.8</v>
      </c>
      <c r="I3" t="str">
        <f>$M3&amp;"."&amp;$Y$1</f>
        <v>8240.9</v>
      </c>
      <c r="J3" t="str">
        <f>$M3&amp;"."&amp;$Z$1</f>
        <v>8240.10</v>
      </c>
      <c r="K3" t="str">
        <f>$M3&amp;"."&amp;$AA$1</f>
        <v>8240.11</v>
      </c>
      <c r="L3" t="str">
        <f>$M3&amp;"."&amp;$AB$1</f>
        <v>8240.12</v>
      </c>
      <c r="M3" s="7">
        <v>8240</v>
      </c>
      <c r="N3" t="s">
        <v>55</v>
      </c>
      <c r="O3" t="s">
        <v>56</v>
      </c>
      <c r="P3">
        <v>40</v>
      </c>
      <c r="Q3">
        <v>2470</v>
      </c>
      <c r="R3">
        <v>2580</v>
      </c>
      <c r="S3">
        <v>3939</v>
      </c>
      <c r="T3">
        <v>3335</v>
      </c>
      <c r="U3">
        <v>4345</v>
      </c>
      <c r="V3">
        <v>3040</v>
      </c>
      <c r="W3">
        <v>3128</v>
      </c>
      <c r="X3">
        <v>2029</v>
      </c>
      <c r="Y3">
        <v>2543</v>
      </c>
      <c r="Z3">
        <v>2979</v>
      </c>
      <c r="AA3">
        <v>4634</v>
      </c>
      <c r="AB3">
        <v>5537</v>
      </c>
      <c r="AC3">
        <v>40559</v>
      </c>
      <c r="AD3">
        <v>2017</v>
      </c>
      <c r="AH3" t="s">
        <v>259</v>
      </c>
    </row>
    <row r="4" spans="1:34">
      <c r="A4" t="str">
        <f t="shared" ref="A4:A67" si="1">$M4&amp;"."&amp;$Q$1</f>
        <v>9730.1</v>
      </c>
      <c r="B4" t="str">
        <f t="shared" ref="B4:B67" si="2">$M4&amp;"."&amp;$R$1</f>
        <v>9730.2</v>
      </c>
      <c r="C4" t="str">
        <f t="shared" ref="C4:C67" si="3">$M4&amp;"."&amp;$S$1</f>
        <v>9730.3</v>
      </c>
      <c r="D4" t="str">
        <f t="shared" ref="D4:D67" si="4">$M4&amp;"."&amp;$T$1</f>
        <v>9730.4</v>
      </c>
      <c r="E4" t="str">
        <f t="shared" ref="E4:E67" si="5">$M4&amp;"."&amp;$U$1</f>
        <v>9730.5</v>
      </c>
      <c r="F4" t="str">
        <f t="shared" ref="F4:F67" si="6">$M4&amp;"."&amp;$V$1</f>
        <v>9730.6</v>
      </c>
      <c r="G4" t="str">
        <f t="shared" ref="G4:G67" si="7">$M4&amp;"."&amp;$W$1</f>
        <v>9730.7</v>
      </c>
      <c r="H4" t="str">
        <f t="shared" ref="H4:H67" si="8">$M4&amp;"."&amp;$X$1</f>
        <v>9730.8</v>
      </c>
      <c r="I4" t="str">
        <f t="shared" ref="I4:I67" si="9">$M4&amp;"."&amp;$Y$1</f>
        <v>9730.9</v>
      </c>
      <c r="J4" t="str">
        <f t="shared" ref="J4:J67" si="10">$M4&amp;"."&amp;$Z$1</f>
        <v>9730.10</v>
      </c>
      <c r="K4" t="str">
        <f t="shared" ref="K4:K67" si="11">$M4&amp;"."&amp;$AA$1</f>
        <v>9730.11</v>
      </c>
      <c r="L4" t="str">
        <f t="shared" ref="L4:L67" si="12">$M4&amp;"."&amp;$AB$1</f>
        <v>9730.12</v>
      </c>
      <c r="M4" s="7">
        <v>9730</v>
      </c>
      <c r="N4" t="s">
        <v>57</v>
      </c>
      <c r="O4" t="s">
        <v>58</v>
      </c>
      <c r="P4">
        <v>41</v>
      </c>
      <c r="Q4">
        <v>3153</v>
      </c>
      <c r="R4">
        <v>3043</v>
      </c>
      <c r="S4">
        <v>5030</v>
      </c>
      <c r="T4">
        <v>4064</v>
      </c>
      <c r="U4">
        <v>4117</v>
      </c>
      <c r="V4">
        <v>4323</v>
      </c>
      <c r="W4">
        <v>4088</v>
      </c>
      <c r="X4">
        <v>5093</v>
      </c>
      <c r="Y4">
        <v>5151</v>
      </c>
      <c r="Z4">
        <v>4690</v>
      </c>
      <c r="AA4">
        <v>6049</v>
      </c>
      <c r="AB4">
        <v>7950</v>
      </c>
      <c r="AC4">
        <v>56751</v>
      </c>
      <c r="AD4">
        <v>2017</v>
      </c>
      <c r="AH4" t="s">
        <v>260</v>
      </c>
    </row>
    <row r="5" spans="1:34">
      <c r="A5" t="str">
        <f t="shared" si="1"/>
        <v>9201.1</v>
      </c>
      <c r="B5" t="str">
        <f t="shared" si="2"/>
        <v>9201.2</v>
      </c>
      <c r="C5" t="str">
        <f t="shared" si="3"/>
        <v>9201.3</v>
      </c>
      <c r="D5" t="str">
        <f t="shared" si="4"/>
        <v>9201.4</v>
      </c>
      <c r="E5" t="str">
        <f t="shared" si="5"/>
        <v>9201.5</v>
      </c>
      <c r="F5" t="str">
        <f t="shared" si="6"/>
        <v>9201.6</v>
      </c>
      <c r="G5" t="str">
        <f t="shared" si="7"/>
        <v>9201.7</v>
      </c>
      <c r="H5" t="str">
        <f t="shared" si="8"/>
        <v>9201.8</v>
      </c>
      <c r="I5" t="str">
        <f t="shared" si="9"/>
        <v>9201.9</v>
      </c>
      <c r="J5" t="str">
        <f t="shared" si="10"/>
        <v>9201.10</v>
      </c>
      <c r="K5" t="str">
        <f t="shared" si="11"/>
        <v>9201.11</v>
      </c>
      <c r="L5" t="str">
        <f t="shared" si="12"/>
        <v>9201.12</v>
      </c>
      <c r="M5" s="7">
        <v>9201</v>
      </c>
      <c r="N5" t="s">
        <v>247</v>
      </c>
      <c r="O5" t="s">
        <v>170</v>
      </c>
      <c r="P5">
        <v>33</v>
      </c>
      <c r="Q5">
        <v>4147</v>
      </c>
      <c r="R5">
        <v>3826</v>
      </c>
      <c r="S5">
        <v>3575</v>
      </c>
      <c r="T5">
        <v>3277</v>
      </c>
      <c r="U5">
        <v>2726</v>
      </c>
      <c r="V5">
        <v>2126</v>
      </c>
      <c r="W5">
        <v>2483</v>
      </c>
      <c r="X5">
        <v>3568</v>
      </c>
      <c r="Y5">
        <v>5156</v>
      </c>
      <c r="Z5">
        <v>3643</v>
      </c>
      <c r="AA5">
        <v>3698</v>
      </c>
      <c r="AB5">
        <v>5992</v>
      </c>
      <c r="AC5">
        <v>44217</v>
      </c>
      <c r="AD5">
        <v>2017</v>
      </c>
      <c r="AH5" t="s">
        <v>261</v>
      </c>
    </row>
    <row r="6" spans="1:34">
      <c r="A6" t="str">
        <f t="shared" si="1"/>
        <v>5532.1</v>
      </c>
      <c r="B6" t="str">
        <f t="shared" si="2"/>
        <v>5532.2</v>
      </c>
      <c r="C6" t="str">
        <f t="shared" si="3"/>
        <v>5532.3</v>
      </c>
      <c r="D6" t="str">
        <f t="shared" si="4"/>
        <v>5532.4</v>
      </c>
      <c r="E6" t="str">
        <f t="shared" si="5"/>
        <v>5532.5</v>
      </c>
      <c r="F6" t="str">
        <f t="shared" si="6"/>
        <v>5532.6</v>
      </c>
      <c r="G6" t="str">
        <f t="shared" si="7"/>
        <v>5532.7</v>
      </c>
      <c r="H6" t="str">
        <f t="shared" si="8"/>
        <v>5532.8</v>
      </c>
      <c r="I6" t="str">
        <f t="shared" si="9"/>
        <v>5532.9</v>
      </c>
      <c r="J6" t="str">
        <f t="shared" si="10"/>
        <v>5532.10</v>
      </c>
      <c r="K6" t="str">
        <f t="shared" si="11"/>
        <v>5532.11</v>
      </c>
      <c r="L6" t="str">
        <f t="shared" si="12"/>
        <v>5532.12</v>
      </c>
      <c r="M6" s="7">
        <v>5532</v>
      </c>
      <c r="N6" t="s">
        <v>59</v>
      </c>
      <c r="O6" t="s">
        <v>60</v>
      </c>
      <c r="P6">
        <v>40</v>
      </c>
      <c r="Q6">
        <v>3527</v>
      </c>
      <c r="R6">
        <v>3339</v>
      </c>
      <c r="S6">
        <v>4515</v>
      </c>
      <c r="T6">
        <v>3892</v>
      </c>
      <c r="U6">
        <v>3455</v>
      </c>
      <c r="V6">
        <v>3057</v>
      </c>
      <c r="W6">
        <v>3340</v>
      </c>
      <c r="X6">
        <v>4126</v>
      </c>
      <c r="Y6">
        <v>3414</v>
      </c>
      <c r="Z6">
        <v>4076</v>
      </c>
      <c r="AA6">
        <v>5161</v>
      </c>
      <c r="AB6">
        <v>8780</v>
      </c>
      <c r="AC6">
        <v>50682</v>
      </c>
      <c r="AD6">
        <v>2017</v>
      </c>
      <c r="AH6" t="s">
        <v>262</v>
      </c>
    </row>
    <row r="7" spans="1:34">
      <c r="A7" t="str">
        <f t="shared" si="1"/>
        <v>1139.1</v>
      </c>
      <c r="B7" t="str">
        <f t="shared" si="2"/>
        <v>1139.2</v>
      </c>
      <c r="C7" t="str">
        <f t="shared" si="3"/>
        <v>1139.3</v>
      </c>
      <c r="D7" t="str">
        <f t="shared" si="4"/>
        <v>1139.4</v>
      </c>
      <c r="E7" t="str">
        <f t="shared" si="5"/>
        <v>1139.5</v>
      </c>
      <c r="F7" t="str">
        <f t="shared" si="6"/>
        <v>1139.6</v>
      </c>
      <c r="G7" t="str">
        <f t="shared" si="7"/>
        <v>1139.7</v>
      </c>
      <c r="H7" t="str">
        <f t="shared" si="8"/>
        <v>1139.8</v>
      </c>
      <c r="I7" t="str">
        <f t="shared" si="9"/>
        <v>1139.9</v>
      </c>
      <c r="J7" t="str">
        <f t="shared" si="10"/>
        <v>1139.10</v>
      </c>
      <c r="K7" t="str">
        <f t="shared" si="11"/>
        <v>1139.11</v>
      </c>
      <c r="L7" t="str">
        <f t="shared" si="12"/>
        <v>1139.12</v>
      </c>
      <c r="M7" s="7">
        <v>1139</v>
      </c>
      <c r="N7" t="s">
        <v>61</v>
      </c>
      <c r="O7" t="s">
        <v>62</v>
      </c>
      <c r="P7">
        <v>41</v>
      </c>
      <c r="Q7">
        <v>15393</v>
      </c>
      <c r="R7">
        <v>21905</v>
      </c>
      <c r="S7">
        <v>23727</v>
      </c>
      <c r="T7">
        <v>24668</v>
      </c>
      <c r="U7">
        <v>25832</v>
      </c>
      <c r="V7">
        <v>19483</v>
      </c>
      <c r="W7">
        <v>23543</v>
      </c>
      <c r="X7">
        <v>17597</v>
      </c>
      <c r="Y7">
        <v>20054</v>
      </c>
      <c r="Z7">
        <v>30477</v>
      </c>
      <c r="AA7">
        <v>24821</v>
      </c>
      <c r="AB7">
        <v>40544</v>
      </c>
      <c r="AC7">
        <v>288044</v>
      </c>
      <c r="AD7">
        <v>2017</v>
      </c>
      <c r="AH7" t="s">
        <v>49</v>
      </c>
    </row>
    <row r="8" spans="1:34">
      <c r="A8" t="str">
        <f t="shared" si="1"/>
        <v>1069.1</v>
      </c>
      <c r="B8" t="str">
        <f t="shared" si="2"/>
        <v>1069.2</v>
      </c>
      <c r="C8" t="str">
        <f t="shared" si="3"/>
        <v>1069.3</v>
      </c>
      <c r="D8" t="str">
        <f t="shared" si="4"/>
        <v>1069.4</v>
      </c>
      <c r="E8" t="str">
        <f t="shared" si="5"/>
        <v>1069.5</v>
      </c>
      <c r="F8" t="str">
        <f t="shared" si="6"/>
        <v>1069.6</v>
      </c>
      <c r="G8" t="str">
        <f t="shared" si="7"/>
        <v>1069.7</v>
      </c>
      <c r="H8" t="str">
        <f t="shared" si="8"/>
        <v>1069.8</v>
      </c>
      <c r="I8" t="str">
        <f t="shared" si="9"/>
        <v>1069.9</v>
      </c>
      <c r="J8" t="str">
        <f t="shared" si="10"/>
        <v>1069.10</v>
      </c>
      <c r="K8" t="str">
        <f t="shared" si="11"/>
        <v>1069.11</v>
      </c>
      <c r="L8" t="str">
        <f t="shared" si="12"/>
        <v>1069.12</v>
      </c>
      <c r="M8" s="7">
        <v>1069</v>
      </c>
      <c r="N8" t="s">
        <v>180</v>
      </c>
      <c r="O8" t="s">
        <v>181</v>
      </c>
      <c r="P8">
        <v>34</v>
      </c>
      <c r="Q8">
        <v>3021</v>
      </c>
      <c r="R8">
        <v>2832</v>
      </c>
      <c r="S8">
        <v>2911</v>
      </c>
      <c r="T8">
        <v>4285</v>
      </c>
      <c r="U8">
        <v>3678</v>
      </c>
      <c r="V8">
        <v>2742</v>
      </c>
      <c r="W8">
        <v>3388</v>
      </c>
      <c r="X8">
        <v>2956</v>
      </c>
      <c r="Y8">
        <v>3327</v>
      </c>
      <c r="Z8">
        <v>3760</v>
      </c>
      <c r="AA8">
        <v>4100</v>
      </c>
      <c r="AB8">
        <v>6126</v>
      </c>
      <c r="AC8">
        <v>43126</v>
      </c>
      <c r="AD8">
        <v>2017</v>
      </c>
      <c r="AH8" t="s">
        <v>50</v>
      </c>
    </row>
    <row r="9" spans="1:34">
      <c r="A9" t="str">
        <f t="shared" si="1"/>
        <v>852.1</v>
      </c>
      <c r="B9" t="str">
        <f t="shared" si="2"/>
        <v>852.2</v>
      </c>
      <c r="C9" t="str">
        <f t="shared" si="3"/>
        <v>852.3</v>
      </c>
      <c r="D9" t="str">
        <f t="shared" si="4"/>
        <v>852.4</v>
      </c>
      <c r="E9" t="str">
        <f t="shared" si="5"/>
        <v>852.5</v>
      </c>
      <c r="F9" t="str">
        <f t="shared" si="6"/>
        <v>852.6</v>
      </c>
      <c r="G9" t="str">
        <f t="shared" si="7"/>
        <v>852.7</v>
      </c>
      <c r="H9" t="str">
        <f t="shared" si="8"/>
        <v>852.8</v>
      </c>
      <c r="I9" t="str">
        <f t="shared" si="9"/>
        <v>852.9</v>
      </c>
      <c r="J9" t="str">
        <f t="shared" si="10"/>
        <v>852.10</v>
      </c>
      <c r="K9" t="str">
        <f t="shared" si="11"/>
        <v>852.11</v>
      </c>
      <c r="L9" t="str">
        <f t="shared" si="12"/>
        <v>852.12</v>
      </c>
      <c r="M9" s="7">
        <v>852</v>
      </c>
      <c r="N9" t="s">
        <v>63</v>
      </c>
      <c r="O9" t="s">
        <v>26</v>
      </c>
      <c r="P9">
        <v>41</v>
      </c>
      <c r="Q9">
        <v>5704</v>
      </c>
      <c r="R9">
        <v>7719</v>
      </c>
      <c r="S9">
        <v>8104</v>
      </c>
      <c r="T9">
        <v>10271</v>
      </c>
      <c r="U9">
        <v>7363</v>
      </c>
      <c r="V9">
        <v>6840</v>
      </c>
      <c r="W9">
        <v>6557</v>
      </c>
      <c r="X9">
        <v>8293</v>
      </c>
      <c r="Y9">
        <v>5655</v>
      </c>
      <c r="Z9">
        <v>9399</v>
      </c>
      <c r="AA9">
        <v>10764</v>
      </c>
      <c r="AB9">
        <v>11181</v>
      </c>
      <c r="AC9">
        <v>97850</v>
      </c>
      <c r="AD9">
        <v>2017</v>
      </c>
      <c r="AH9" s="5" t="s">
        <v>244</v>
      </c>
    </row>
    <row r="10" spans="1:34">
      <c r="A10" t="str">
        <f t="shared" si="1"/>
        <v>672.1</v>
      </c>
      <c r="B10" t="str">
        <f t="shared" si="2"/>
        <v>672.2</v>
      </c>
      <c r="C10" t="str">
        <f t="shared" si="3"/>
        <v>672.3</v>
      </c>
      <c r="D10" t="str">
        <f t="shared" si="4"/>
        <v>672.4</v>
      </c>
      <c r="E10" t="str">
        <f t="shared" si="5"/>
        <v>672.5</v>
      </c>
      <c r="F10" t="str">
        <f t="shared" si="6"/>
        <v>672.6</v>
      </c>
      <c r="G10" t="str">
        <f t="shared" si="7"/>
        <v>672.7</v>
      </c>
      <c r="H10" t="str">
        <f t="shared" si="8"/>
        <v>672.8</v>
      </c>
      <c r="I10" t="str">
        <f t="shared" si="9"/>
        <v>672.9</v>
      </c>
      <c r="J10" t="str">
        <f t="shared" si="10"/>
        <v>672.10</v>
      </c>
      <c r="K10" t="str">
        <f t="shared" si="11"/>
        <v>672.11</v>
      </c>
      <c r="L10" t="str">
        <f t="shared" si="12"/>
        <v>672.12</v>
      </c>
      <c r="M10" s="7">
        <v>672</v>
      </c>
      <c r="N10" t="s">
        <v>64</v>
      </c>
      <c r="O10" t="s">
        <v>65</v>
      </c>
      <c r="P10">
        <v>34</v>
      </c>
      <c r="Q10">
        <v>4100</v>
      </c>
      <c r="R10">
        <v>4750</v>
      </c>
      <c r="S10">
        <v>5995</v>
      </c>
      <c r="T10">
        <v>6197</v>
      </c>
      <c r="U10">
        <v>5800</v>
      </c>
      <c r="V10">
        <v>6342</v>
      </c>
      <c r="W10">
        <v>4870</v>
      </c>
      <c r="X10">
        <v>4498</v>
      </c>
      <c r="Y10">
        <v>4230</v>
      </c>
      <c r="Z10">
        <v>6675</v>
      </c>
      <c r="AA10">
        <v>8423</v>
      </c>
      <c r="AB10">
        <v>5414</v>
      </c>
      <c r="AC10">
        <v>67294</v>
      </c>
      <c r="AD10">
        <v>2017</v>
      </c>
      <c r="AH10" t="s">
        <v>51</v>
      </c>
    </row>
    <row r="11" spans="1:34">
      <c r="A11" t="str">
        <f t="shared" si="1"/>
        <v>7781.1</v>
      </c>
      <c r="B11" t="str">
        <f t="shared" si="2"/>
        <v>7781.2</v>
      </c>
      <c r="C11" t="str">
        <f t="shared" si="3"/>
        <v>7781.3</v>
      </c>
      <c r="D11" t="str">
        <f t="shared" si="4"/>
        <v>7781.4</v>
      </c>
      <c r="E11" t="str">
        <f t="shared" si="5"/>
        <v>7781.5</v>
      </c>
      <c r="F11" t="str">
        <f t="shared" si="6"/>
        <v>7781.6</v>
      </c>
      <c r="G11" t="str">
        <f t="shared" si="7"/>
        <v>7781.7</v>
      </c>
      <c r="H11" t="str">
        <f t="shared" si="8"/>
        <v>7781.8</v>
      </c>
      <c r="I11" t="str">
        <f t="shared" si="9"/>
        <v>7781.9</v>
      </c>
      <c r="J11" t="str">
        <f t="shared" si="10"/>
        <v>7781.10</v>
      </c>
      <c r="K11" t="str">
        <f t="shared" si="11"/>
        <v>7781.11</v>
      </c>
      <c r="L11" t="str">
        <f t="shared" si="12"/>
        <v>7781.12</v>
      </c>
      <c r="M11" s="7">
        <v>7781</v>
      </c>
      <c r="N11" t="s">
        <v>66</v>
      </c>
      <c r="O11" t="s">
        <v>35</v>
      </c>
      <c r="P11">
        <v>41</v>
      </c>
      <c r="Q11">
        <v>7995</v>
      </c>
      <c r="R11">
        <v>5555</v>
      </c>
      <c r="S11">
        <v>10001</v>
      </c>
      <c r="T11">
        <v>8891</v>
      </c>
      <c r="U11">
        <v>9038</v>
      </c>
      <c r="V11">
        <v>9988</v>
      </c>
      <c r="W11">
        <v>8001</v>
      </c>
      <c r="X11">
        <v>8561</v>
      </c>
      <c r="Y11">
        <v>8278</v>
      </c>
      <c r="Z11">
        <v>8999</v>
      </c>
      <c r="AA11">
        <v>8712</v>
      </c>
      <c r="AB11">
        <v>15403</v>
      </c>
      <c r="AC11">
        <v>109422</v>
      </c>
      <c r="AD11">
        <v>2017</v>
      </c>
      <c r="AH11" t="s">
        <v>263</v>
      </c>
    </row>
    <row r="12" spans="1:34">
      <c r="A12" t="str">
        <f t="shared" si="1"/>
        <v>1318.1</v>
      </c>
      <c r="B12" t="str">
        <f t="shared" si="2"/>
        <v>1318.2</v>
      </c>
      <c r="C12" t="str">
        <f t="shared" si="3"/>
        <v>1318.3</v>
      </c>
      <c r="D12" t="str">
        <f t="shared" si="4"/>
        <v>1318.4</v>
      </c>
      <c r="E12" t="str">
        <f t="shared" si="5"/>
        <v>1318.5</v>
      </c>
      <c r="F12" t="str">
        <f t="shared" si="6"/>
        <v>1318.6</v>
      </c>
      <c r="G12" t="str">
        <f t="shared" si="7"/>
        <v>1318.7</v>
      </c>
      <c r="H12" t="str">
        <f t="shared" si="8"/>
        <v>1318.8</v>
      </c>
      <c r="I12" t="str">
        <f t="shared" si="9"/>
        <v>1318.9</v>
      </c>
      <c r="J12" t="str">
        <f t="shared" si="10"/>
        <v>1318.10</v>
      </c>
      <c r="K12" t="str">
        <f t="shared" si="11"/>
        <v>1318.11</v>
      </c>
      <c r="L12" t="str">
        <f t="shared" si="12"/>
        <v>1318.12</v>
      </c>
      <c r="M12" s="7">
        <v>1318</v>
      </c>
      <c r="N12" t="s">
        <v>67</v>
      </c>
      <c r="O12" t="s">
        <v>68</v>
      </c>
      <c r="P12">
        <v>41</v>
      </c>
      <c r="Q12">
        <v>3717</v>
      </c>
      <c r="R12">
        <v>6223</v>
      </c>
      <c r="S12">
        <v>6359</v>
      </c>
      <c r="T12">
        <v>7740</v>
      </c>
      <c r="U12">
        <v>6584</v>
      </c>
      <c r="V12">
        <v>3628</v>
      </c>
      <c r="W12">
        <v>3714</v>
      </c>
      <c r="X12">
        <v>5907</v>
      </c>
      <c r="Y12">
        <v>5501</v>
      </c>
      <c r="Z12">
        <v>10271</v>
      </c>
      <c r="AA12">
        <v>7724</v>
      </c>
      <c r="AB12">
        <v>6407</v>
      </c>
      <c r="AC12">
        <v>73775</v>
      </c>
      <c r="AD12">
        <v>2017</v>
      </c>
      <c r="AH12" t="s">
        <v>264</v>
      </c>
    </row>
    <row r="13" spans="1:34">
      <c r="A13" t="str">
        <f t="shared" si="1"/>
        <v>1319.1</v>
      </c>
      <c r="B13" t="str">
        <f t="shared" si="2"/>
        <v>1319.2</v>
      </c>
      <c r="C13" t="str">
        <f t="shared" si="3"/>
        <v>1319.3</v>
      </c>
      <c r="D13" t="str">
        <f t="shared" si="4"/>
        <v>1319.4</v>
      </c>
      <c r="E13" t="str">
        <f t="shared" si="5"/>
        <v>1319.5</v>
      </c>
      <c r="F13" t="str">
        <f t="shared" si="6"/>
        <v>1319.6</v>
      </c>
      <c r="G13" t="str">
        <f t="shared" si="7"/>
        <v>1319.7</v>
      </c>
      <c r="H13" t="str">
        <f t="shared" si="8"/>
        <v>1319.8</v>
      </c>
      <c r="I13" t="str">
        <f t="shared" si="9"/>
        <v>1319.9</v>
      </c>
      <c r="J13" t="str">
        <f t="shared" si="10"/>
        <v>1319.10</v>
      </c>
      <c r="K13" t="str">
        <f t="shared" si="11"/>
        <v>1319.11</v>
      </c>
      <c r="L13" t="str">
        <f t="shared" si="12"/>
        <v>1319.12</v>
      </c>
      <c r="M13" s="7">
        <v>1319</v>
      </c>
      <c r="N13" t="s">
        <v>69</v>
      </c>
      <c r="O13" t="s">
        <v>70</v>
      </c>
      <c r="P13">
        <v>32</v>
      </c>
      <c r="Q13">
        <v>3077</v>
      </c>
      <c r="R13">
        <v>2587</v>
      </c>
      <c r="S13">
        <v>3836</v>
      </c>
      <c r="T13">
        <v>3314</v>
      </c>
      <c r="U13">
        <v>3842</v>
      </c>
      <c r="V13">
        <v>3530</v>
      </c>
      <c r="W13">
        <v>3439</v>
      </c>
      <c r="X13">
        <v>3244</v>
      </c>
      <c r="Y13">
        <v>2469</v>
      </c>
      <c r="Z13">
        <v>3480</v>
      </c>
      <c r="AA13">
        <v>3503</v>
      </c>
      <c r="AB13">
        <v>6999</v>
      </c>
      <c r="AC13">
        <v>43320</v>
      </c>
      <c r="AD13">
        <v>2017</v>
      </c>
      <c r="AH13" t="s">
        <v>265</v>
      </c>
    </row>
    <row r="14" spans="1:34">
      <c r="A14" t="str">
        <f t="shared" si="1"/>
        <v>9496.1</v>
      </c>
      <c r="B14" t="str">
        <f t="shared" si="2"/>
        <v>9496.2</v>
      </c>
      <c r="C14" t="str">
        <f t="shared" si="3"/>
        <v>9496.3</v>
      </c>
      <c r="D14" t="str">
        <f t="shared" si="4"/>
        <v>9496.4</v>
      </c>
      <c r="E14" t="str">
        <f t="shared" si="5"/>
        <v>9496.5</v>
      </c>
      <c r="F14" t="str">
        <f t="shared" si="6"/>
        <v>9496.6</v>
      </c>
      <c r="G14" t="str">
        <f t="shared" si="7"/>
        <v>9496.7</v>
      </c>
      <c r="H14" t="str">
        <f t="shared" si="8"/>
        <v>9496.8</v>
      </c>
      <c r="I14" t="str">
        <f t="shared" si="9"/>
        <v>9496.9</v>
      </c>
      <c r="J14" t="str">
        <f t="shared" si="10"/>
        <v>9496.10</v>
      </c>
      <c r="K14" t="str">
        <f t="shared" si="11"/>
        <v>9496.11</v>
      </c>
      <c r="L14" t="str">
        <f t="shared" si="12"/>
        <v>9496.12</v>
      </c>
      <c r="M14" s="4">
        <v>9496</v>
      </c>
      <c r="N14" t="s">
        <v>71</v>
      </c>
      <c r="O14" t="s">
        <v>21</v>
      </c>
      <c r="P14">
        <v>37</v>
      </c>
      <c r="Q14">
        <v>2676</v>
      </c>
      <c r="R14">
        <v>2119</v>
      </c>
      <c r="S14">
        <v>4453</v>
      </c>
      <c r="T14">
        <v>2095</v>
      </c>
      <c r="U14">
        <v>2985</v>
      </c>
      <c r="V14">
        <v>3835</v>
      </c>
      <c r="W14">
        <v>3099</v>
      </c>
      <c r="X14" s="3">
        <v>1522</v>
      </c>
      <c r="Y14">
        <v>1610</v>
      </c>
      <c r="Z14">
        <v>4037</v>
      </c>
      <c r="AA14">
        <v>3829</v>
      </c>
      <c r="AB14">
        <v>4794</v>
      </c>
      <c r="AC14">
        <v>37054</v>
      </c>
      <c r="AD14">
        <v>2017</v>
      </c>
      <c r="AH14" t="s">
        <v>52</v>
      </c>
    </row>
    <row r="15" spans="1:34">
      <c r="A15" t="str">
        <f t="shared" si="1"/>
        <v>1950.1</v>
      </c>
      <c r="B15" t="str">
        <f t="shared" si="2"/>
        <v>1950.2</v>
      </c>
      <c r="C15" t="str">
        <f t="shared" si="3"/>
        <v>1950.3</v>
      </c>
      <c r="D15" t="str">
        <f t="shared" si="4"/>
        <v>1950.4</v>
      </c>
      <c r="E15" t="str">
        <f t="shared" si="5"/>
        <v>1950.5</v>
      </c>
      <c r="F15" t="str">
        <f t="shared" si="6"/>
        <v>1950.6</v>
      </c>
      <c r="G15" t="str">
        <f t="shared" si="7"/>
        <v>1950.7</v>
      </c>
      <c r="H15" t="str">
        <f t="shared" si="8"/>
        <v>1950.8</v>
      </c>
      <c r="I15" t="str">
        <f t="shared" si="9"/>
        <v>1950.9</v>
      </c>
      <c r="J15" t="str">
        <f t="shared" si="10"/>
        <v>1950.10</v>
      </c>
      <c r="K15" t="str">
        <f t="shared" si="11"/>
        <v>1950.11</v>
      </c>
      <c r="L15" t="str">
        <f t="shared" si="12"/>
        <v>1950.12</v>
      </c>
      <c r="M15">
        <v>1950</v>
      </c>
      <c r="N15" t="s">
        <v>36</v>
      </c>
      <c r="O15" t="s">
        <v>25</v>
      </c>
      <c r="P15">
        <v>34</v>
      </c>
      <c r="Q15">
        <v>30830</v>
      </c>
      <c r="R15">
        <v>31800</v>
      </c>
      <c r="S15">
        <v>32620</v>
      </c>
      <c r="T15">
        <v>31960</v>
      </c>
      <c r="U15">
        <v>36400</v>
      </c>
      <c r="V15">
        <v>41600</v>
      </c>
      <c r="W15">
        <v>38500</v>
      </c>
      <c r="X15">
        <v>36100</v>
      </c>
      <c r="Y15">
        <v>34600</v>
      </c>
      <c r="Z15">
        <v>42320</v>
      </c>
      <c r="AA15">
        <v>76600</v>
      </c>
      <c r="AB15">
        <v>61150</v>
      </c>
      <c r="AC15">
        <v>494480</v>
      </c>
      <c r="AD15">
        <v>2017</v>
      </c>
    </row>
    <row r="16" spans="1:34">
      <c r="A16" t="str">
        <f t="shared" si="1"/>
        <v>2010.1</v>
      </c>
      <c r="B16" t="str">
        <f t="shared" si="2"/>
        <v>2010.2</v>
      </c>
      <c r="C16" t="str">
        <f t="shared" si="3"/>
        <v>2010.3</v>
      </c>
      <c r="D16" t="str">
        <f t="shared" si="4"/>
        <v>2010.4</v>
      </c>
      <c r="E16" t="str">
        <f t="shared" si="5"/>
        <v>2010.5</v>
      </c>
      <c r="F16" t="str">
        <f t="shared" si="6"/>
        <v>2010.6</v>
      </c>
      <c r="G16" t="str">
        <f t="shared" si="7"/>
        <v>2010.7</v>
      </c>
      <c r="H16" t="str">
        <f t="shared" si="8"/>
        <v>2010.8</v>
      </c>
      <c r="I16" t="str">
        <f t="shared" si="9"/>
        <v>2010.9</v>
      </c>
      <c r="J16" t="str">
        <f t="shared" si="10"/>
        <v>2010.10</v>
      </c>
      <c r="K16" t="str">
        <f t="shared" si="11"/>
        <v>2010.11</v>
      </c>
      <c r="L16" t="str">
        <f t="shared" si="12"/>
        <v>2010.12</v>
      </c>
      <c r="M16">
        <v>2010</v>
      </c>
      <c r="N16" t="s">
        <v>72</v>
      </c>
      <c r="O16" t="s">
        <v>73</v>
      </c>
      <c r="P16">
        <v>41</v>
      </c>
      <c r="Q16">
        <v>2345</v>
      </c>
      <c r="R16">
        <v>4052</v>
      </c>
      <c r="S16">
        <v>3459</v>
      </c>
      <c r="T16">
        <v>6308</v>
      </c>
      <c r="U16">
        <v>4195</v>
      </c>
      <c r="V16">
        <v>3277</v>
      </c>
      <c r="W16">
        <v>4374</v>
      </c>
      <c r="X16">
        <v>3137</v>
      </c>
      <c r="Y16">
        <v>3836</v>
      </c>
      <c r="Z16">
        <v>7202</v>
      </c>
      <c r="AA16">
        <v>4932</v>
      </c>
      <c r="AB16">
        <v>6769</v>
      </c>
      <c r="AC16">
        <v>53886</v>
      </c>
      <c r="AD16">
        <v>2017</v>
      </c>
    </row>
    <row r="17" spans="1:30">
      <c r="A17" t="str">
        <f t="shared" si="1"/>
        <v>5429.1</v>
      </c>
      <c r="B17" t="str">
        <f t="shared" si="2"/>
        <v>5429.2</v>
      </c>
      <c r="C17" t="str">
        <f t="shared" si="3"/>
        <v>5429.3</v>
      </c>
      <c r="D17" t="str">
        <f t="shared" si="4"/>
        <v>5429.4</v>
      </c>
      <c r="E17" t="str">
        <f t="shared" si="5"/>
        <v>5429.5</v>
      </c>
      <c r="F17" t="str">
        <f t="shared" si="6"/>
        <v>5429.6</v>
      </c>
      <c r="G17" t="str">
        <f t="shared" si="7"/>
        <v>5429.7</v>
      </c>
      <c r="H17" t="str">
        <f t="shared" si="8"/>
        <v>5429.8</v>
      </c>
      <c r="I17" t="str">
        <f t="shared" si="9"/>
        <v>5429.9</v>
      </c>
      <c r="J17" t="str">
        <f t="shared" si="10"/>
        <v>5429.10</v>
      </c>
      <c r="K17" t="str">
        <f t="shared" si="11"/>
        <v>5429.11</v>
      </c>
      <c r="L17" t="str">
        <f t="shared" si="12"/>
        <v>5429.12</v>
      </c>
      <c r="M17">
        <v>5429</v>
      </c>
      <c r="N17" t="s">
        <v>74</v>
      </c>
      <c r="O17" t="s">
        <v>75</v>
      </c>
      <c r="P17">
        <v>34</v>
      </c>
      <c r="Q17">
        <v>4284</v>
      </c>
      <c r="R17">
        <v>5314</v>
      </c>
      <c r="S17">
        <v>6166</v>
      </c>
      <c r="T17">
        <v>6046</v>
      </c>
      <c r="U17">
        <v>5223</v>
      </c>
      <c r="V17">
        <v>3952</v>
      </c>
      <c r="W17">
        <v>4838</v>
      </c>
      <c r="X17">
        <v>4318</v>
      </c>
      <c r="Y17">
        <v>5438</v>
      </c>
      <c r="Z17">
        <v>7419</v>
      </c>
      <c r="AA17">
        <v>7341</v>
      </c>
      <c r="AB17">
        <v>7827</v>
      </c>
      <c r="AC17">
        <v>68166</v>
      </c>
      <c r="AD17">
        <v>2017</v>
      </c>
    </row>
    <row r="18" spans="1:30">
      <c r="A18" t="str">
        <f t="shared" si="1"/>
        <v>2245.1</v>
      </c>
      <c r="B18" t="str">
        <f t="shared" si="2"/>
        <v>2245.2</v>
      </c>
      <c r="C18" t="str">
        <f t="shared" si="3"/>
        <v>2245.3</v>
      </c>
      <c r="D18" t="str">
        <f t="shared" si="4"/>
        <v>2245.4</v>
      </c>
      <c r="E18" t="str">
        <f t="shared" si="5"/>
        <v>2245.5</v>
      </c>
      <c r="F18" t="str">
        <f t="shared" si="6"/>
        <v>2245.6</v>
      </c>
      <c r="G18" t="str">
        <f t="shared" si="7"/>
        <v>2245.7</v>
      </c>
      <c r="H18" t="str">
        <f t="shared" si="8"/>
        <v>2245.8</v>
      </c>
      <c r="I18" t="str">
        <f t="shared" si="9"/>
        <v>2245.9</v>
      </c>
      <c r="J18" t="str">
        <f t="shared" si="10"/>
        <v>2245.10</v>
      </c>
      <c r="K18" t="str">
        <f t="shared" si="11"/>
        <v>2245.11</v>
      </c>
      <c r="L18" t="str">
        <f t="shared" si="12"/>
        <v>2245.12</v>
      </c>
      <c r="M18">
        <v>2245</v>
      </c>
      <c r="N18" t="s">
        <v>76</v>
      </c>
      <c r="O18" t="s">
        <v>77</v>
      </c>
      <c r="P18">
        <v>38</v>
      </c>
      <c r="Q18">
        <v>3864</v>
      </c>
      <c r="R18">
        <v>5809</v>
      </c>
      <c r="S18">
        <v>5364</v>
      </c>
      <c r="T18">
        <v>4529</v>
      </c>
      <c r="U18">
        <v>6603</v>
      </c>
      <c r="V18">
        <v>6408</v>
      </c>
      <c r="W18">
        <v>4626</v>
      </c>
      <c r="X18">
        <v>4115</v>
      </c>
      <c r="Y18">
        <v>4799</v>
      </c>
      <c r="Z18">
        <v>4645</v>
      </c>
      <c r="AA18">
        <v>7219</v>
      </c>
      <c r="AB18">
        <v>6496</v>
      </c>
      <c r="AC18">
        <v>64477</v>
      </c>
      <c r="AD18">
        <v>2017</v>
      </c>
    </row>
    <row r="19" spans="1:30">
      <c r="A19" t="str">
        <f t="shared" si="1"/>
        <v>2215.1</v>
      </c>
      <c r="B19" t="str">
        <f t="shared" si="2"/>
        <v>2215.2</v>
      </c>
      <c r="C19" t="str">
        <f t="shared" si="3"/>
        <v>2215.3</v>
      </c>
      <c r="D19" t="str">
        <f t="shared" si="4"/>
        <v>2215.4</v>
      </c>
      <c r="E19" t="str">
        <f t="shared" si="5"/>
        <v>2215.5</v>
      </c>
      <c r="F19" t="str">
        <f t="shared" si="6"/>
        <v>2215.6</v>
      </c>
      <c r="G19" t="str">
        <f t="shared" si="7"/>
        <v>2215.7</v>
      </c>
      <c r="H19" t="str">
        <f t="shared" si="8"/>
        <v>2215.8</v>
      </c>
      <c r="I19" t="str">
        <f t="shared" si="9"/>
        <v>2215.9</v>
      </c>
      <c r="J19" t="str">
        <f t="shared" si="10"/>
        <v>2215.10</v>
      </c>
      <c r="K19" t="str">
        <f t="shared" si="11"/>
        <v>2215.11</v>
      </c>
      <c r="L19" t="str">
        <f t="shared" si="12"/>
        <v>2215.12</v>
      </c>
      <c r="M19">
        <v>2215</v>
      </c>
      <c r="N19" t="s">
        <v>78</v>
      </c>
      <c r="O19" t="s">
        <v>79</v>
      </c>
      <c r="P19">
        <v>33</v>
      </c>
      <c r="Q19">
        <v>3230</v>
      </c>
      <c r="R19">
        <v>2669</v>
      </c>
      <c r="S19">
        <v>5620</v>
      </c>
      <c r="T19">
        <v>3638</v>
      </c>
      <c r="U19">
        <v>4599</v>
      </c>
      <c r="V19">
        <v>2976</v>
      </c>
      <c r="W19">
        <v>4304</v>
      </c>
      <c r="X19">
        <v>3833</v>
      </c>
      <c r="Y19">
        <v>3151</v>
      </c>
      <c r="Z19">
        <v>5110</v>
      </c>
      <c r="AA19">
        <v>5344</v>
      </c>
      <c r="AB19">
        <v>5720</v>
      </c>
      <c r="AC19">
        <v>50194</v>
      </c>
      <c r="AD19">
        <v>2017</v>
      </c>
    </row>
    <row r="20" spans="1:30">
      <c r="A20" t="str">
        <f t="shared" si="1"/>
        <v>2425.1</v>
      </c>
      <c r="B20" t="str">
        <f t="shared" si="2"/>
        <v>2425.2</v>
      </c>
      <c r="C20" t="str">
        <f t="shared" si="3"/>
        <v>2425.3</v>
      </c>
      <c r="D20" t="str">
        <f t="shared" si="4"/>
        <v>2425.4</v>
      </c>
      <c r="E20" t="str">
        <f t="shared" si="5"/>
        <v>2425.5</v>
      </c>
      <c r="F20" t="str">
        <f t="shared" si="6"/>
        <v>2425.6</v>
      </c>
      <c r="G20" t="str">
        <f t="shared" si="7"/>
        <v>2425.7</v>
      </c>
      <c r="H20" t="str">
        <f t="shared" si="8"/>
        <v>2425.8</v>
      </c>
      <c r="I20" t="str">
        <f t="shared" si="9"/>
        <v>2425.9</v>
      </c>
      <c r="J20" t="str">
        <f t="shared" si="10"/>
        <v>2425.10</v>
      </c>
      <c r="K20" t="str">
        <f t="shared" si="11"/>
        <v>2425.11</v>
      </c>
      <c r="L20" t="str">
        <f t="shared" si="12"/>
        <v>2425.12</v>
      </c>
      <c r="M20">
        <v>2425</v>
      </c>
      <c r="N20" t="s">
        <v>80</v>
      </c>
      <c r="O20" t="s">
        <v>24</v>
      </c>
      <c r="P20">
        <v>38</v>
      </c>
      <c r="Q20">
        <v>3217</v>
      </c>
      <c r="R20">
        <v>3871</v>
      </c>
      <c r="S20">
        <v>6901</v>
      </c>
      <c r="T20">
        <v>3907</v>
      </c>
      <c r="U20">
        <v>5462</v>
      </c>
      <c r="V20">
        <v>4146</v>
      </c>
      <c r="W20">
        <v>3972</v>
      </c>
      <c r="X20">
        <v>4156</v>
      </c>
      <c r="Y20">
        <v>5143</v>
      </c>
      <c r="Z20">
        <v>8688</v>
      </c>
      <c r="AA20">
        <v>7528</v>
      </c>
      <c r="AB20">
        <v>5742</v>
      </c>
      <c r="AC20">
        <v>62733</v>
      </c>
      <c r="AD20">
        <v>2017</v>
      </c>
    </row>
    <row r="21" spans="1:30">
      <c r="A21" t="str">
        <f t="shared" si="1"/>
        <v>9800.1</v>
      </c>
      <c r="B21" t="str">
        <f t="shared" si="2"/>
        <v>9800.2</v>
      </c>
      <c r="C21" t="str">
        <f t="shared" si="3"/>
        <v>9800.3</v>
      </c>
      <c r="D21" t="str">
        <f t="shared" si="4"/>
        <v>9800.4</v>
      </c>
      <c r="E21" t="str">
        <f t="shared" si="5"/>
        <v>9800.5</v>
      </c>
      <c r="F21" t="str">
        <f t="shared" si="6"/>
        <v>9800.6</v>
      </c>
      <c r="G21" t="str">
        <f t="shared" si="7"/>
        <v>9800.7</v>
      </c>
      <c r="H21" t="str">
        <f t="shared" si="8"/>
        <v>9800.8</v>
      </c>
      <c r="I21" t="str">
        <f t="shared" si="9"/>
        <v>9800.9</v>
      </c>
      <c r="J21" t="str">
        <f t="shared" si="10"/>
        <v>9800.10</v>
      </c>
      <c r="K21" t="str">
        <f t="shared" si="11"/>
        <v>9800.11</v>
      </c>
      <c r="L21" t="str">
        <f t="shared" si="12"/>
        <v>9800.12</v>
      </c>
      <c r="M21">
        <v>9800</v>
      </c>
      <c r="N21" t="s">
        <v>45</v>
      </c>
      <c r="O21" t="s">
        <v>46</v>
      </c>
      <c r="P21">
        <v>38</v>
      </c>
      <c r="Q21">
        <v>5746</v>
      </c>
      <c r="R21">
        <v>7373</v>
      </c>
      <c r="S21">
        <v>8969</v>
      </c>
      <c r="T21">
        <v>9980</v>
      </c>
      <c r="U21">
        <v>9814</v>
      </c>
      <c r="V21">
        <v>10627</v>
      </c>
      <c r="W21">
        <v>10780</v>
      </c>
      <c r="X21">
        <v>8745</v>
      </c>
      <c r="Y21">
        <v>9634</v>
      </c>
      <c r="Z21">
        <v>12163</v>
      </c>
      <c r="AA21">
        <v>10542</v>
      </c>
      <c r="AB21">
        <v>18548</v>
      </c>
      <c r="AC21">
        <v>122921</v>
      </c>
      <c r="AD21">
        <v>2017</v>
      </c>
    </row>
    <row r="22" spans="1:30">
      <c r="A22" t="str">
        <f t="shared" si="1"/>
        <v>5550.1</v>
      </c>
      <c r="B22" t="str">
        <f t="shared" si="2"/>
        <v>5550.2</v>
      </c>
      <c r="C22" t="str">
        <f t="shared" si="3"/>
        <v>5550.3</v>
      </c>
      <c r="D22" t="str">
        <f t="shared" si="4"/>
        <v>5550.4</v>
      </c>
      <c r="E22" t="str">
        <f t="shared" si="5"/>
        <v>5550.5</v>
      </c>
      <c r="F22" t="str">
        <f t="shared" si="6"/>
        <v>5550.6</v>
      </c>
      <c r="G22" t="str">
        <f t="shared" si="7"/>
        <v>5550.7</v>
      </c>
      <c r="H22" t="str">
        <f t="shared" si="8"/>
        <v>5550.8</v>
      </c>
      <c r="I22" t="str">
        <f t="shared" si="9"/>
        <v>5550.9</v>
      </c>
      <c r="J22" t="str">
        <f t="shared" si="10"/>
        <v>5550.10</v>
      </c>
      <c r="K22" t="str">
        <f t="shared" si="11"/>
        <v>5550.11</v>
      </c>
      <c r="L22" t="str">
        <f t="shared" si="12"/>
        <v>5550.12</v>
      </c>
      <c r="M22">
        <v>5550</v>
      </c>
      <c r="N22" t="s">
        <v>83</v>
      </c>
      <c r="O22" t="s">
        <v>43</v>
      </c>
      <c r="P22">
        <v>38</v>
      </c>
      <c r="Q22">
        <v>7624</v>
      </c>
      <c r="R22">
        <v>8432</v>
      </c>
      <c r="S22">
        <v>13282</v>
      </c>
      <c r="T22">
        <v>9700</v>
      </c>
      <c r="U22">
        <v>9233</v>
      </c>
      <c r="V22">
        <v>11378</v>
      </c>
      <c r="W22">
        <v>8906</v>
      </c>
      <c r="X22">
        <v>11050</v>
      </c>
      <c r="Y22">
        <v>10250</v>
      </c>
      <c r="Z22">
        <v>11714</v>
      </c>
      <c r="AA22">
        <v>14000</v>
      </c>
      <c r="AB22">
        <v>21107</v>
      </c>
      <c r="AC22">
        <v>136676</v>
      </c>
      <c r="AD22">
        <v>2017</v>
      </c>
    </row>
    <row r="23" spans="1:30">
      <c r="A23" t="str">
        <f t="shared" si="1"/>
        <v>860.1</v>
      </c>
      <c r="B23" t="str">
        <f t="shared" si="2"/>
        <v>860.2</v>
      </c>
      <c r="C23" t="str">
        <f t="shared" si="3"/>
        <v>860.3</v>
      </c>
      <c r="D23" t="str">
        <f t="shared" si="4"/>
        <v>860.4</v>
      </c>
      <c r="E23" t="str">
        <f t="shared" si="5"/>
        <v>860.5</v>
      </c>
      <c r="F23" t="str">
        <f t="shared" si="6"/>
        <v>860.6</v>
      </c>
      <c r="G23" t="str">
        <f t="shared" si="7"/>
        <v>860.7</v>
      </c>
      <c r="H23" t="str">
        <f t="shared" si="8"/>
        <v>860.8</v>
      </c>
      <c r="I23" t="str">
        <f t="shared" si="9"/>
        <v>860.9</v>
      </c>
      <c r="J23" t="str">
        <f t="shared" si="10"/>
        <v>860.10</v>
      </c>
      <c r="K23" t="str">
        <f t="shared" si="11"/>
        <v>860.11</v>
      </c>
      <c r="L23" t="str">
        <f t="shared" si="12"/>
        <v>860.12</v>
      </c>
      <c r="M23">
        <v>860</v>
      </c>
      <c r="N23" t="s">
        <v>84</v>
      </c>
      <c r="O23" t="s">
        <v>85</v>
      </c>
      <c r="P23">
        <v>41</v>
      </c>
      <c r="Q23">
        <v>4538</v>
      </c>
      <c r="R23">
        <v>5489</v>
      </c>
      <c r="S23">
        <v>7012</v>
      </c>
      <c r="T23">
        <v>7988</v>
      </c>
      <c r="U23">
        <v>6201</v>
      </c>
      <c r="V23">
        <v>4779</v>
      </c>
      <c r="W23">
        <v>4343</v>
      </c>
      <c r="X23">
        <v>6620</v>
      </c>
      <c r="Y23">
        <v>5965</v>
      </c>
      <c r="Z23">
        <v>7110</v>
      </c>
      <c r="AA23">
        <v>11187</v>
      </c>
      <c r="AB23">
        <v>11500</v>
      </c>
      <c r="AC23">
        <v>82732</v>
      </c>
      <c r="AD23">
        <v>2017</v>
      </c>
    </row>
    <row r="24" spans="1:30">
      <c r="A24" t="str">
        <f t="shared" si="1"/>
        <v>2791.1</v>
      </c>
      <c r="B24" t="str">
        <f t="shared" si="2"/>
        <v>2791.2</v>
      </c>
      <c r="C24" t="str">
        <f t="shared" si="3"/>
        <v>2791.3</v>
      </c>
      <c r="D24" t="str">
        <f t="shared" si="4"/>
        <v>2791.4</v>
      </c>
      <c r="E24" t="str">
        <f t="shared" si="5"/>
        <v>2791.5</v>
      </c>
      <c r="F24" t="str">
        <f t="shared" si="6"/>
        <v>2791.6</v>
      </c>
      <c r="G24" t="str">
        <f t="shared" si="7"/>
        <v>2791.7</v>
      </c>
      <c r="H24" t="str">
        <f t="shared" si="8"/>
        <v>2791.8</v>
      </c>
      <c r="I24" t="str">
        <f t="shared" si="9"/>
        <v>2791.9</v>
      </c>
      <c r="J24" t="str">
        <f t="shared" si="10"/>
        <v>2791.10</v>
      </c>
      <c r="K24" t="str">
        <f t="shared" si="11"/>
        <v>2791.11</v>
      </c>
      <c r="L24" t="str">
        <f t="shared" si="12"/>
        <v>2791.12</v>
      </c>
      <c r="M24">
        <v>2791</v>
      </c>
      <c r="N24" t="s">
        <v>86</v>
      </c>
      <c r="O24" t="s">
        <v>29</v>
      </c>
      <c r="P24">
        <v>37</v>
      </c>
      <c r="Q24">
        <v>4730</v>
      </c>
      <c r="R24">
        <v>4570</v>
      </c>
      <c r="S24">
        <v>9169</v>
      </c>
      <c r="T24">
        <v>6249</v>
      </c>
      <c r="U24">
        <v>6352</v>
      </c>
      <c r="V24">
        <v>4743</v>
      </c>
      <c r="W24">
        <v>7819</v>
      </c>
      <c r="X24">
        <v>3955</v>
      </c>
      <c r="Y24">
        <v>5853</v>
      </c>
      <c r="Z24">
        <v>5898</v>
      </c>
      <c r="AA24">
        <v>5720</v>
      </c>
      <c r="AB24">
        <v>11595</v>
      </c>
      <c r="AC24">
        <v>76653</v>
      </c>
      <c r="AD24">
        <v>2017</v>
      </c>
    </row>
    <row r="25" spans="1:30">
      <c r="A25" t="str">
        <f t="shared" si="1"/>
        <v>3396.1</v>
      </c>
      <c r="B25" t="str">
        <f t="shared" si="2"/>
        <v>3396.2</v>
      </c>
      <c r="C25" t="str">
        <f t="shared" si="3"/>
        <v>3396.3</v>
      </c>
      <c r="D25" t="str">
        <f t="shared" si="4"/>
        <v>3396.4</v>
      </c>
      <c r="E25" t="str">
        <f t="shared" si="5"/>
        <v>3396.5</v>
      </c>
      <c r="F25" t="str">
        <f t="shared" si="6"/>
        <v>3396.6</v>
      </c>
      <c r="G25" t="str">
        <f t="shared" si="7"/>
        <v>3396.7</v>
      </c>
      <c r="H25" t="str">
        <f t="shared" si="8"/>
        <v>3396.8</v>
      </c>
      <c r="I25" t="str">
        <f t="shared" si="9"/>
        <v>3396.9</v>
      </c>
      <c r="J25" t="str">
        <f t="shared" si="10"/>
        <v>3396.10</v>
      </c>
      <c r="K25" t="str">
        <f t="shared" si="11"/>
        <v>3396.11</v>
      </c>
      <c r="L25" t="str">
        <f t="shared" si="12"/>
        <v>3396.12</v>
      </c>
      <c r="M25">
        <v>3396</v>
      </c>
      <c r="N25" t="s">
        <v>88</v>
      </c>
      <c r="O25" t="s">
        <v>89</v>
      </c>
      <c r="P25">
        <v>38</v>
      </c>
      <c r="Q25">
        <v>3932</v>
      </c>
      <c r="R25">
        <v>3885</v>
      </c>
      <c r="S25">
        <v>5977</v>
      </c>
      <c r="T25">
        <v>4599</v>
      </c>
      <c r="U25">
        <v>4916</v>
      </c>
      <c r="V25">
        <v>4422</v>
      </c>
      <c r="W25">
        <v>4980</v>
      </c>
      <c r="X25">
        <v>4335</v>
      </c>
      <c r="Y25">
        <v>4558</v>
      </c>
      <c r="Z25">
        <v>6463</v>
      </c>
      <c r="AA25">
        <v>6008</v>
      </c>
      <c r="AB25">
        <v>8197</v>
      </c>
      <c r="AC25">
        <v>62272</v>
      </c>
      <c r="AD25">
        <v>2017</v>
      </c>
    </row>
    <row r="26" spans="1:30">
      <c r="A26" t="str">
        <f t="shared" si="1"/>
        <v>3671.1</v>
      </c>
      <c r="B26" t="str">
        <f t="shared" si="2"/>
        <v>3671.2</v>
      </c>
      <c r="C26" t="str">
        <f t="shared" si="3"/>
        <v>3671.3</v>
      </c>
      <c r="D26" t="str">
        <f t="shared" si="4"/>
        <v>3671.4</v>
      </c>
      <c r="E26" t="str">
        <f t="shared" si="5"/>
        <v>3671.5</v>
      </c>
      <c r="F26" t="str">
        <f t="shared" si="6"/>
        <v>3671.6</v>
      </c>
      <c r="G26" t="str">
        <f t="shared" si="7"/>
        <v>3671.7</v>
      </c>
      <c r="H26" t="str">
        <f t="shared" si="8"/>
        <v>3671.8</v>
      </c>
      <c r="I26" t="str">
        <f t="shared" si="9"/>
        <v>3671.9</v>
      </c>
      <c r="J26" t="str">
        <f t="shared" si="10"/>
        <v>3671.10</v>
      </c>
      <c r="K26" t="str">
        <f t="shared" si="11"/>
        <v>3671.11</v>
      </c>
      <c r="L26" t="str">
        <f t="shared" si="12"/>
        <v>3671.12</v>
      </c>
      <c r="M26">
        <v>3671</v>
      </c>
      <c r="N26" t="s">
        <v>182</v>
      </c>
      <c r="O26" t="s">
        <v>183</v>
      </c>
      <c r="P26">
        <v>41</v>
      </c>
      <c r="Q26">
        <v>3394</v>
      </c>
      <c r="R26">
        <v>3250</v>
      </c>
      <c r="S26">
        <v>6254</v>
      </c>
      <c r="T26">
        <v>5960</v>
      </c>
      <c r="U26">
        <v>4899</v>
      </c>
      <c r="V26">
        <v>4803</v>
      </c>
      <c r="W26">
        <v>4290</v>
      </c>
      <c r="X26">
        <v>6956</v>
      </c>
      <c r="Y26">
        <v>5818</v>
      </c>
      <c r="Z26">
        <v>4997</v>
      </c>
      <c r="AA26">
        <v>6014</v>
      </c>
      <c r="AB26">
        <v>7840</v>
      </c>
      <c r="AC26">
        <v>64475</v>
      </c>
      <c r="AD26">
        <v>2017</v>
      </c>
    </row>
    <row r="27" spans="1:30">
      <c r="A27" t="str">
        <f t="shared" si="1"/>
        <v>3632.1</v>
      </c>
      <c r="B27" t="str">
        <f t="shared" si="2"/>
        <v>3632.2</v>
      </c>
      <c r="C27" t="str">
        <f t="shared" si="3"/>
        <v>3632.3</v>
      </c>
      <c r="D27" t="str">
        <f t="shared" si="4"/>
        <v>3632.4</v>
      </c>
      <c r="E27" t="str">
        <f t="shared" si="5"/>
        <v>3632.5</v>
      </c>
      <c r="F27" t="str">
        <f t="shared" si="6"/>
        <v>3632.6</v>
      </c>
      <c r="G27" t="str">
        <f t="shared" si="7"/>
        <v>3632.7</v>
      </c>
      <c r="H27" t="str">
        <f t="shared" si="8"/>
        <v>3632.8</v>
      </c>
      <c r="I27" t="str">
        <f t="shared" si="9"/>
        <v>3632.9</v>
      </c>
      <c r="J27" t="str">
        <f t="shared" si="10"/>
        <v>3632.10</v>
      </c>
      <c r="K27" t="str">
        <f t="shared" si="11"/>
        <v>3632.11</v>
      </c>
      <c r="L27" t="str">
        <f t="shared" si="12"/>
        <v>3632.12</v>
      </c>
      <c r="M27">
        <v>3632</v>
      </c>
      <c r="N27" t="s">
        <v>90</v>
      </c>
      <c r="O27" t="s">
        <v>91</v>
      </c>
      <c r="P27">
        <v>40</v>
      </c>
      <c r="Q27">
        <v>5925</v>
      </c>
      <c r="R27">
        <v>6626</v>
      </c>
      <c r="S27">
        <v>7540</v>
      </c>
      <c r="T27">
        <v>10559</v>
      </c>
      <c r="U27">
        <v>8354</v>
      </c>
      <c r="V27">
        <v>7509</v>
      </c>
      <c r="W27">
        <v>5876</v>
      </c>
      <c r="X27">
        <v>7148</v>
      </c>
      <c r="Y27">
        <v>6021</v>
      </c>
      <c r="Z27">
        <v>7496</v>
      </c>
      <c r="AA27">
        <v>8620</v>
      </c>
      <c r="AB27">
        <v>12841</v>
      </c>
      <c r="AC27">
        <v>94515</v>
      </c>
      <c r="AD27">
        <v>2017</v>
      </c>
    </row>
    <row r="28" spans="1:30">
      <c r="A28" t="str">
        <f t="shared" si="1"/>
        <v>3477.1</v>
      </c>
      <c r="B28" t="str">
        <f t="shared" si="2"/>
        <v>3477.2</v>
      </c>
      <c r="C28" t="str">
        <f t="shared" si="3"/>
        <v>3477.3</v>
      </c>
      <c r="D28" t="str">
        <f t="shared" si="4"/>
        <v>3477.4</v>
      </c>
      <c r="E28" t="str">
        <f t="shared" si="5"/>
        <v>3477.5</v>
      </c>
      <c r="F28" t="str">
        <f t="shared" si="6"/>
        <v>3477.6</v>
      </c>
      <c r="G28" t="str">
        <f t="shared" si="7"/>
        <v>3477.7</v>
      </c>
      <c r="H28" t="str">
        <f t="shared" si="8"/>
        <v>3477.8</v>
      </c>
      <c r="I28" t="str">
        <f t="shared" si="9"/>
        <v>3477.9</v>
      </c>
      <c r="J28" t="str">
        <f t="shared" si="10"/>
        <v>3477.10</v>
      </c>
      <c r="K28" t="str">
        <f t="shared" si="11"/>
        <v>3477.11</v>
      </c>
      <c r="L28" t="str">
        <f t="shared" si="12"/>
        <v>3477.12</v>
      </c>
      <c r="M28">
        <v>3477</v>
      </c>
      <c r="N28" t="s">
        <v>184</v>
      </c>
      <c r="O28" t="s">
        <v>185</v>
      </c>
      <c r="P28">
        <v>40</v>
      </c>
      <c r="Q28">
        <v>2628</v>
      </c>
      <c r="R28">
        <v>2118</v>
      </c>
      <c r="S28">
        <v>5312</v>
      </c>
      <c r="T28">
        <v>5872</v>
      </c>
      <c r="U28">
        <v>7566</v>
      </c>
      <c r="V28">
        <v>2016</v>
      </c>
      <c r="W28">
        <v>4230</v>
      </c>
      <c r="X28">
        <v>2323</v>
      </c>
      <c r="Y28">
        <v>4212</v>
      </c>
      <c r="Z28">
        <v>7908</v>
      </c>
      <c r="AA28">
        <v>6105</v>
      </c>
      <c r="AB28">
        <v>5108</v>
      </c>
      <c r="AC28">
        <v>55398</v>
      </c>
      <c r="AD28">
        <v>2017</v>
      </c>
    </row>
    <row r="29" spans="1:30">
      <c r="A29" t="str">
        <f t="shared" si="1"/>
        <v>3681.1</v>
      </c>
      <c r="B29" t="str">
        <f t="shared" si="2"/>
        <v>3681.2</v>
      </c>
      <c r="C29" t="str">
        <f t="shared" si="3"/>
        <v>3681.3</v>
      </c>
      <c r="D29" t="str">
        <f t="shared" si="4"/>
        <v>3681.4</v>
      </c>
      <c r="E29" t="str">
        <f t="shared" si="5"/>
        <v>3681.5</v>
      </c>
      <c r="F29" t="str">
        <f t="shared" si="6"/>
        <v>3681.6</v>
      </c>
      <c r="G29" t="str">
        <f t="shared" si="7"/>
        <v>3681.7</v>
      </c>
      <c r="H29" t="str">
        <f t="shared" si="8"/>
        <v>3681.8</v>
      </c>
      <c r="I29" t="str">
        <f t="shared" si="9"/>
        <v>3681.9</v>
      </c>
      <c r="J29" t="str">
        <f t="shared" si="10"/>
        <v>3681.10</v>
      </c>
      <c r="K29" t="str">
        <f t="shared" si="11"/>
        <v>3681.11</v>
      </c>
      <c r="L29" t="str">
        <f t="shared" si="12"/>
        <v>3681.12</v>
      </c>
      <c r="M29">
        <v>3681</v>
      </c>
      <c r="N29" t="s">
        <v>92</v>
      </c>
      <c r="O29" t="s">
        <v>93</v>
      </c>
      <c r="P29">
        <v>40</v>
      </c>
      <c r="Q29">
        <v>7864</v>
      </c>
      <c r="R29">
        <v>8518</v>
      </c>
      <c r="S29">
        <v>13710</v>
      </c>
      <c r="T29">
        <v>10867</v>
      </c>
      <c r="U29">
        <v>11465</v>
      </c>
      <c r="V29">
        <v>10891</v>
      </c>
      <c r="W29">
        <v>12555</v>
      </c>
      <c r="X29">
        <v>7393</v>
      </c>
      <c r="Y29">
        <v>11970</v>
      </c>
      <c r="Z29">
        <v>13327</v>
      </c>
      <c r="AA29">
        <v>16899</v>
      </c>
      <c r="AB29">
        <v>17339</v>
      </c>
      <c r="AC29">
        <v>142798</v>
      </c>
      <c r="AD29">
        <v>2017</v>
      </c>
    </row>
    <row r="30" spans="1:30">
      <c r="A30" t="str">
        <f t="shared" si="1"/>
        <v>3915.1</v>
      </c>
      <c r="B30" t="str">
        <f t="shared" si="2"/>
        <v>3915.2</v>
      </c>
      <c r="C30" t="str">
        <f t="shared" si="3"/>
        <v>3915.3</v>
      </c>
      <c r="D30" t="str">
        <f t="shared" si="4"/>
        <v>3915.4</v>
      </c>
      <c r="E30" t="str">
        <f t="shared" si="5"/>
        <v>3915.5</v>
      </c>
      <c r="F30" t="str">
        <f t="shared" si="6"/>
        <v>3915.6</v>
      </c>
      <c r="G30" t="str">
        <f t="shared" si="7"/>
        <v>3915.7</v>
      </c>
      <c r="H30" t="str">
        <f t="shared" si="8"/>
        <v>3915.8</v>
      </c>
      <c r="I30" t="str">
        <f t="shared" si="9"/>
        <v>3915.9</v>
      </c>
      <c r="J30" t="str">
        <f t="shared" si="10"/>
        <v>3915.10</v>
      </c>
      <c r="K30" t="str">
        <f t="shared" si="11"/>
        <v>3915.11</v>
      </c>
      <c r="L30" t="str">
        <f t="shared" si="12"/>
        <v>3915.12</v>
      </c>
      <c r="M30">
        <v>3915</v>
      </c>
      <c r="N30" t="s">
        <v>94</v>
      </c>
      <c r="O30" t="s">
        <v>95</v>
      </c>
      <c r="P30">
        <v>41</v>
      </c>
      <c r="Q30">
        <v>3612</v>
      </c>
      <c r="R30">
        <v>5805</v>
      </c>
      <c r="S30">
        <v>4896</v>
      </c>
      <c r="T30">
        <v>5402</v>
      </c>
      <c r="U30">
        <v>4740</v>
      </c>
      <c r="V30">
        <v>4571</v>
      </c>
      <c r="W30">
        <v>3698</v>
      </c>
      <c r="X30">
        <v>4938</v>
      </c>
      <c r="Y30">
        <v>5421</v>
      </c>
      <c r="Z30">
        <v>6615</v>
      </c>
      <c r="AA30">
        <v>6209</v>
      </c>
      <c r="AB30">
        <v>8836</v>
      </c>
      <c r="AC30">
        <v>64743</v>
      </c>
      <c r="AD30">
        <v>2017</v>
      </c>
    </row>
    <row r="31" spans="1:30">
      <c r="A31" t="str">
        <f t="shared" si="1"/>
        <v>4065.1</v>
      </c>
      <c r="B31" t="str">
        <f t="shared" si="2"/>
        <v>4065.2</v>
      </c>
      <c r="C31" t="str">
        <f t="shared" si="3"/>
        <v>4065.3</v>
      </c>
      <c r="D31" t="str">
        <f t="shared" si="4"/>
        <v>4065.4</v>
      </c>
      <c r="E31" t="str">
        <f t="shared" si="5"/>
        <v>4065.5</v>
      </c>
      <c r="F31" t="str">
        <f t="shared" si="6"/>
        <v>4065.6</v>
      </c>
      <c r="G31" t="str">
        <f t="shared" si="7"/>
        <v>4065.7</v>
      </c>
      <c r="H31" t="str">
        <f t="shared" si="8"/>
        <v>4065.8</v>
      </c>
      <c r="I31" t="str">
        <f t="shared" si="9"/>
        <v>4065.9</v>
      </c>
      <c r="J31" t="str">
        <f t="shared" si="10"/>
        <v>4065.10</v>
      </c>
      <c r="K31" t="str">
        <f t="shared" si="11"/>
        <v>4065.11</v>
      </c>
      <c r="L31" t="str">
        <f t="shared" si="12"/>
        <v>4065.12</v>
      </c>
      <c r="M31">
        <v>4065</v>
      </c>
      <c r="N31" t="s">
        <v>96</v>
      </c>
      <c r="O31" t="s">
        <v>97</v>
      </c>
      <c r="P31">
        <v>37</v>
      </c>
      <c r="Q31">
        <v>8054</v>
      </c>
      <c r="R31">
        <v>9401</v>
      </c>
      <c r="S31">
        <v>9876</v>
      </c>
      <c r="T31">
        <v>10760</v>
      </c>
      <c r="U31">
        <v>10886</v>
      </c>
      <c r="V31">
        <v>10402</v>
      </c>
      <c r="W31">
        <v>10706</v>
      </c>
      <c r="X31">
        <v>8802</v>
      </c>
      <c r="Y31">
        <v>9557</v>
      </c>
      <c r="Z31">
        <v>9801</v>
      </c>
      <c r="AA31">
        <v>11706</v>
      </c>
      <c r="AB31">
        <v>16520</v>
      </c>
      <c r="AC31">
        <v>126471</v>
      </c>
      <c r="AD31">
        <v>2017</v>
      </c>
    </row>
    <row r="32" spans="1:30">
      <c r="A32" t="str">
        <f t="shared" si="1"/>
        <v>4020.1</v>
      </c>
      <c r="B32" t="str">
        <f t="shared" si="2"/>
        <v>4020.2</v>
      </c>
      <c r="C32" t="str">
        <f t="shared" si="3"/>
        <v>4020.3</v>
      </c>
      <c r="D32" t="str">
        <f t="shared" si="4"/>
        <v>4020.4</v>
      </c>
      <c r="E32" t="str">
        <f t="shared" si="5"/>
        <v>4020.5</v>
      </c>
      <c r="F32" t="str">
        <f t="shared" si="6"/>
        <v>4020.6</v>
      </c>
      <c r="G32" t="str">
        <f t="shared" si="7"/>
        <v>4020.7</v>
      </c>
      <c r="H32" t="str">
        <f t="shared" si="8"/>
        <v>4020.8</v>
      </c>
      <c r="I32" t="str">
        <f t="shared" si="9"/>
        <v>4020.9</v>
      </c>
      <c r="J32" t="str">
        <f t="shared" si="10"/>
        <v>4020.10</v>
      </c>
      <c r="K32" t="str">
        <f t="shared" si="11"/>
        <v>4020.11</v>
      </c>
      <c r="L32" t="str">
        <f t="shared" si="12"/>
        <v>4020.12</v>
      </c>
      <c r="M32">
        <v>4020</v>
      </c>
      <c r="N32" t="s">
        <v>98</v>
      </c>
      <c r="O32" t="s">
        <v>99</v>
      </c>
      <c r="P32">
        <v>34</v>
      </c>
      <c r="Q32">
        <v>7485</v>
      </c>
      <c r="R32">
        <v>8316</v>
      </c>
      <c r="S32">
        <v>9055</v>
      </c>
      <c r="T32">
        <v>10047</v>
      </c>
      <c r="U32">
        <v>10324</v>
      </c>
      <c r="V32">
        <v>9997</v>
      </c>
      <c r="W32">
        <v>11202</v>
      </c>
      <c r="X32">
        <v>8055</v>
      </c>
      <c r="Y32">
        <v>8360</v>
      </c>
      <c r="Z32">
        <v>9149</v>
      </c>
      <c r="AA32">
        <v>12581</v>
      </c>
      <c r="AB32">
        <v>17579</v>
      </c>
      <c r="AC32">
        <v>122150</v>
      </c>
      <c r="AD32">
        <v>2017</v>
      </c>
    </row>
    <row r="33" spans="1:30">
      <c r="A33" t="str">
        <f t="shared" si="1"/>
        <v>4475.1</v>
      </c>
      <c r="B33" t="str">
        <f t="shared" si="2"/>
        <v>4475.2</v>
      </c>
      <c r="C33" t="str">
        <f t="shared" si="3"/>
        <v>4475.3</v>
      </c>
      <c r="D33" t="str">
        <f t="shared" si="4"/>
        <v>4475.4</v>
      </c>
      <c r="E33" t="str">
        <f t="shared" si="5"/>
        <v>4475.5</v>
      </c>
      <c r="F33" t="str">
        <f t="shared" si="6"/>
        <v>4475.6</v>
      </c>
      <c r="G33" t="str">
        <f t="shared" si="7"/>
        <v>4475.7</v>
      </c>
      <c r="H33" t="str">
        <f t="shared" si="8"/>
        <v>4475.8</v>
      </c>
      <c r="I33" t="str">
        <f t="shared" si="9"/>
        <v>4475.9</v>
      </c>
      <c r="J33" t="str">
        <f t="shared" si="10"/>
        <v>4475.10</v>
      </c>
      <c r="K33" t="str">
        <f t="shared" si="11"/>
        <v>4475.11</v>
      </c>
      <c r="L33" t="str">
        <f t="shared" si="12"/>
        <v>4475.12</v>
      </c>
      <c r="M33">
        <v>4475</v>
      </c>
      <c r="N33" t="s">
        <v>100</v>
      </c>
      <c r="O33" t="s">
        <v>44</v>
      </c>
      <c r="P33">
        <v>38</v>
      </c>
      <c r="Q33">
        <v>4010</v>
      </c>
      <c r="R33">
        <v>5486</v>
      </c>
      <c r="S33">
        <v>5667</v>
      </c>
      <c r="T33">
        <v>5135</v>
      </c>
      <c r="U33">
        <v>5294</v>
      </c>
      <c r="V33">
        <v>4929</v>
      </c>
      <c r="W33">
        <v>3901</v>
      </c>
      <c r="X33">
        <v>4912</v>
      </c>
      <c r="Y33">
        <v>3212</v>
      </c>
      <c r="Z33">
        <v>7865</v>
      </c>
      <c r="AA33">
        <v>6975</v>
      </c>
      <c r="AB33">
        <v>11936</v>
      </c>
      <c r="AC33">
        <v>69322</v>
      </c>
      <c r="AD33">
        <v>2017</v>
      </c>
    </row>
    <row r="34" spans="1:30">
      <c r="A34" t="str">
        <f t="shared" si="1"/>
        <v>6830.1</v>
      </c>
      <c r="B34" t="str">
        <f t="shared" si="2"/>
        <v>6830.2</v>
      </c>
      <c r="C34" t="str">
        <f t="shared" si="3"/>
        <v>6830.3</v>
      </c>
      <c r="D34" t="str">
        <f t="shared" si="4"/>
        <v>6830.4</v>
      </c>
      <c r="E34" t="str">
        <f t="shared" si="5"/>
        <v>6830.5</v>
      </c>
      <c r="F34" t="str">
        <f t="shared" si="6"/>
        <v>6830.6</v>
      </c>
      <c r="G34" t="str">
        <f t="shared" si="7"/>
        <v>6830.7</v>
      </c>
      <c r="H34" t="str">
        <f t="shared" si="8"/>
        <v>6830.8</v>
      </c>
      <c r="I34" t="str">
        <f t="shared" si="9"/>
        <v>6830.9</v>
      </c>
      <c r="J34" t="str">
        <f t="shared" si="10"/>
        <v>6830.10</v>
      </c>
      <c r="K34" t="str">
        <f t="shared" si="11"/>
        <v>6830.11</v>
      </c>
      <c r="L34" t="str">
        <f t="shared" si="12"/>
        <v>6830.12</v>
      </c>
      <c r="M34">
        <v>6830</v>
      </c>
      <c r="N34" t="s">
        <v>101</v>
      </c>
      <c r="O34" t="s">
        <v>37</v>
      </c>
      <c r="P34">
        <v>34</v>
      </c>
      <c r="Q34">
        <v>2620</v>
      </c>
      <c r="R34">
        <v>4275</v>
      </c>
      <c r="S34">
        <v>4592</v>
      </c>
      <c r="T34">
        <v>6538</v>
      </c>
      <c r="U34">
        <v>4264</v>
      </c>
      <c r="V34">
        <v>5175</v>
      </c>
      <c r="W34">
        <v>4283</v>
      </c>
      <c r="X34">
        <v>3538</v>
      </c>
      <c r="Y34">
        <v>3305</v>
      </c>
      <c r="Z34">
        <v>8089</v>
      </c>
      <c r="AA34">
        <v>4304</v>
      </c>
      <c r="AB34">
        <v>6258</v>
      </c>
      <c r="AC34">
        <v>57241</v>
      </c>
      <c r="AD34">
        <v>2017</v>
      </c>
    </row>
    <row r="35" spans="1:30">
      <c r="A35" t="str">
        <f t="shared" si="1"/>
        <v>6735.1</v>
      </c>
      <c r="B35" t="str">
        <f t="shared" si="2"/>
        <v>6735.2</v>
      </c>
      <c r="C35" t="str">
        <f t="shared" si="3"/>
        <v>6735.3</v>
      </c>
      <c r="D35" t="str">
        <f t="shared" si="4"/>
        <v>6735.4</v>
      </c>
      <c r="E35" t="str">
        <f t="shared" si="5"/>
        <v>6735.5</v>
      </c>
      <c r="F35" t="str">
        <f t="shared" si="6"/>
        <v>6735.6</v>
      </c>
      <c r="G35" t="str">
        <f t="shared" si="7"/>
        <v>6735.7</v>
      </c>
      <c r="H35" t="str">
        <f t="shared" si="8"/>
        <v>6735.8</v>
      </c>
      <c r="I35" t="str">
        <f t="shared" si="9"/>
        <v>6735.9</v>
      </c>
      <c r="J35" t="str">
        <f t="shared" si="10"/>
        <v>6735.10</v>
      </c>
      <c r="K35" t="str">
        <f t="shared" si="11"/>
        <v>6735.11</v>
      </c>
      <c r="L35" t="str">
        <f t="shared" si="12"/>
        <v>6735.12</v>
      </c>
      <c r="M35">
        <v>6735</v>
      </c>
      <c r="N35" t="s">
        <v>102</v>
      </c>
      <c r="O35" t="s">
        <v>34</v>
      </c>
      <c r="P35">
        <v>40</v>
      </c>
      <c r="Q35">
        <v>3105</v>
      </c>
      <c r="R35">
        <v>3605</v>
      </c>
      <c r="S35">
        <v>4360</v>
      </c>
      <c r="T35">
        <v>3081</v>
      </c>
      <c r="U35">
        <v>3412</v>
      </c>
      <c r="V35">
        <v>3455</v>
      </c>
      <c r="W35">
        <v>2367</v>
      </c>
      <c r="X35">
        <v>3050</v>
      </c>
      <c r="Y35">
        <v>2950</v>
      </c>
      <c r="Z35">
        <v>5319</v>
      </c>
      <c r="AA35">
        <v>4705</v>
      </c>
      <c r="AB35">
        <v>6343</v>
      </c>
      <c r="AC35">
        <v>45752</v>
      </c>
      <c r="AD35">
        <v>2017</v>
      </c>
    </row>
    <row r="36" spans="1:30">
      <c r="A36" t="str">
        <f t="shared" si="1"/>
        <v>5436.1</v>
      </c>
      <c r="B36" t="str">
        <f t="shared" si="2"/>
        <v>5436.2</v>
      </c>
      <c r="C36" t="str">
        <f t="shared" si="3"/>
        <v>5436.3</v>
      </c>
      <c r="D36" t="str">
        <f t="shared" si="4"/>
        <v>5436.4</v>
      </c>
      <c r="E36" t="str">
        <f t="shared" si="5"/>
        <v>5436.5</v>
      </c>
      <c r="F36" t="str">
        <f t="shared" si="6"/>
        <v>5436.6</v>
      </c>
      <c r="G36" t="str">
        <f t="shared" si="7"/>
        <v>5436.7</v>
      </c>
      <c r="H36" t="str">
        <f t="shared" si="8"/>
        <v>5436.8</v>
      </c>
      <c r="I36" t="str">
        <f t="shared" si="9"/>
        <v>5436.9</v>
      </c>
      <c r="J36" t="str">
        <f t="shared" si="10"/>
        <v>5436.10</v>
      </c>
      <c r="K36" t="str">
        <f t="shared" si="11"/>
        <v>5436.11</v>
      </c>
      <c r="L36" t="str">
        <f t="shared" si="12"/>
        <v>5436.12</v>
      </c>
      <c r="M36">
        <v>5436</v>
      </c>
      <c r="N36" t="s">
        <v>103</v>
      </c>
      <c r="O36" t="s">
        <v>104</v>
      </c>
      <c r="P36">
        <v>33</v>
      </c>
      <c r="Q36">
        <v>6257</v>
      </c>
      <c r="R36">
        <v>6622</v>
      </c>
      <c r="S36">
        <v>10993</v>
      </c>
      <c r="T36">
        <v>8700</v>
      </c>
      <c r="U36">
        <v>9276</v>
      </c>
      <c r="V36">
        <v>9251</v>
      </c>
      <c r="W36">
        <v>9597</v>
      </c>
      <c r="X36">
        <v>7321</v>
      </c>
      <c r="Y36">
        <v>7354</v>
      </c>
      <c r="Z36">
        <v>7846</v>
      </c>
      <c r="AA36">
        <v>10525</v>
      </c>
      <c r="AB36">
        <v>17655</v>
      </c>
      <c r="AC36">
        <v>111397</v>
      </c>
      <c r="AD36">
        <v>2017</v>
      </c>
    </row>
    <row r="37" spans="1:30">
      <c r="A37" t="str">
        <f t="shared" si="1"/>
        <v>5481.1</v>
      </c>
      <c r="B37" t="str">
        <f t="shared" si="2"/>
        <v>5481.2</v>
      </c>
      <c r="C37" t="str">
        <f t="shared" si="3"/>
        <v>5481.3</v>
      </c>
      <c r="D37" t="str">
        <f t="shared" si="4"/>
        <v>5481.4</v>
      </c>
      <c r="E37" t="str">
        <f t="shared" si="5"/>
        <v>5481.5</v>
      </c>
      <c r="F37" t="str">
        <f t="shared" si="6"/>
        <v>5481.6</v>
      </c>
      <c r="G37" t="str">
        <f t="shared" si="7"/>
        <v>5481.7</v>
      </c>
      <c r="H37" t="str">
        <f t="shared" si="8"/>
        <v>5481.8</v>
      </c>
      <c r="I37" t="str">
        <f t="shared" si="9"/>
        <v>5481.9</v>
      </c>
      <c r="J37" t="str">
        <f t="shared" si="10"/>
        <v>5481.10</v>
      </c>
      <c r="K37" t="str">
        <f t="shared" si="11"/>
        <v>5481.11</v>
      </c>
      <c r="L37" t="str">
        <f t="shared" si="12"/>
        <v>5481.12</v>
      </c>
      <c r="M37">
        <v>5481</v>
      </c>
      <c r="N37" t="s">
        <v>105</v>
      </c>
      <c r="O37" t="s">
        <v>42</v>
      </c>
      <c r="P37">
        <v>34</v>
      </c>
      <c r="Q37">
        <v>2663</v>
      </c>
      <c r="R37">
        <v>2265</v>
      </c>
      <c r="S37">
        <v>3066</v>
      </c>
      <c r="T37">
        <v>2530</v>
      </c>
      <c r="U37">
        <v>3118</v>
      </c>
      <c r="V37">
        <v>1485</v>
      </c>
      <c r="W37">
        <v>2309</v>
      </c>
      <c r="X37">
        <v>1857</v>
      </c>
      <c r="Y37">
        <v>3339</v>
      </c>
      <c r="Z37">
        <v>3892</v>
      </c>
      <c r="AA37">
        <v>2950</v>
      </c>
      <c r="AB37">
        <v>4999</v>
      </c>
      <c r="AC37">
        <v>34473</v>
      </c>
      <c r="AD37">
        <v>2017</v>
      </c>
    </row>
    <row r="38" spans="1:30">
      <c r="A38" t="str">
        <f t="shared" si="1"/>
        <v>6065.1</v>
      </c>
      <c r="B38" t="str">
        <f t="shared" si="2"/>
        <v>6065.2</v>
      </c>
      <c r="C38" t="str">
        <f t="shared" si="3"/>
        <v>6065.3</v>
      </c>
      <c r="D38" t="str">
        <f t="shared" si="4"/>
        <v>6065.4</v>
      </c>
      <c r="E38" t="str">
        <f t="shared" si="5"/>
        <v>6065.5</v>
      </c>
      <c r="F38" t="str">
        <f t="shared" si="6"/>
        <v>6065.6</v>
      </c>
      <c r="G38" t="str">
        <f t="shared" si="7"/>
        <v>6065.7</v>
      </c>
      <c r="H38" t="str">
        <f t="shared" si="8"/>
        <v>6065.8</v>
      </c>
      <c r="I38" t="str">
        <f t="shared" si="9"/>
        <v>6065.9</v>
      </c>
      <c r="J38" t="str">
        <f t="shared" si="10"/>
        <v>6065.10</v>
      </c>
      <c r="K38" t="str">
        <f t="shared" si="11"/>
        <v>6065.11</v>
      </c>
      <c r="L38" t="str">
        <f t="shared" si="12"/>
        <v>6065.12</v>
      </c>
      <c r="M38">
        <v>6065</v>
      </c>
      <c r="N38" t="s">
        <v>106</v>
      </c>
      <c r="O38" t="s">
        <v>107</v>
      </c>
      <c r="P38">
        <v>33</v>
      </c>
      <c r="Q38">
        <v>3850</v>
      </c>
      <c r="R38">
        <v>3400</v>
      </c>
      <c r="S38">
        <v>6120</v>
      </c>
      <c r="T38">
        <v>4200</v>
      </c>
      <c r="U38">
        <v>3087</v>
      </c>
      <c r="V38">
        <v>3080</v>
      </c>
      <c r="W38">
        <v>3810</v>
      </c>
      <c r="X38">
        <v>4100</v>
      </c>
      <c r="Y38">
        <v>4805</v>
      </c>
      <c r="Z38">
        <v>4705</v>
      </c>
      <c r="AA38">
        <v>5203</v>
      </c>
      <c r="AB38">
        <v>5167</v>
      </c>
      <c r="AC38">
        <v>51527</v>
      </c>
      <c r="AD38">
        <v>2017</v>
      </c>
    </row>
    <row r="39" spans="1:30">
      <c r="A39" t="str">
        <f t="shared" si="1"/>
        <v>8344.1</v>
      </c>
      <c r="B39" t="str">
        <f t="shared" si="2"/>
        <v>8344.2</v>
      </c>
      <c r="C39" t="str">
        <f t="shared" si="3"/>
        <v>8344.3</v>
      </c>
      <c r="D39" t="str">
        <f t="shared" si="4"/>
        <v>8344.4</v>
      </c>
      <c r="E39" t="str">
        <f t="shared" si="5"/>
        <v>8344.5</v>
      </c>
      <c r="F39" t="str">
        <f t="shared" si="6"/>
        <v>8344.6</v>
      </c>
      <c r="G39" t="str">
        <f t="shared" si="7"/>
        <v>8344.7</v>
      </c>
      <c r="H39" t="str">
        <f t="shared" si="8"/>
        <v>8344.8</v>
      </c>
      <c r="I39" t="str">
        <f t="shared" si="9"/>
        <v>8344.9</v>
      </c>
      <c r="J39" t="str">
        <f t="shared" si="10"/>
        <v>8344.10</v>
      </c>
      <c r="K39" t="str">
        <f t="shared" si="11"/>
        <v>8344.11</v>
      </c>
      <c r="L39" t="str">
        <f t="shared" si="12"/>
        <v>8344.12</v>
      </c>
      <c r="M39">
        <v>8344</v>
      </c>
      <c r="N39" t="s">
        <v>108</v>
      </c>
      <c r="O39" t="s">
        <v>109</v>
      </c>
      <c r="P39">
        <v>32</v>
      </c>
      <c r="Q39">
        <v>3230</v>
      </c>
      <c r="R39">
        <v>4159</v>
      </c>
      <c r="S39">
        <v>3857</v>
      </c>
      <c r="T39">
        <v>4237</v>
      </c>
      <c r="U39">
        <v>3937</v>
      </c>
      <c r="V39">
        <v>3311</v>
      </c>
      <c r="W39">
        <v>3415</v>
      </c>
      <c r="X39">
        <v>4010</v>
      </c>
      <c r="Y39">
        <v>2500</v>
      </c>
      <c r="Z39">
        <v>3478</v>
      </c>
      <c r="AA39">
        <v>2678</v>
      </c>
      <c r="AB39">
        <v>6500</v>
      </c>
      <c r="AC39">
        <v>45312</v>
      </c>
      <c r="AD39">
        <v>2017</v>
      </c>
    </row>
    <row r="40" spans="1:30">
      <c r="A40" t="str">
        <f t="shared" si="1"/>
        <v>6219.1</v>
      </c>
      <c r="B40" t="str">
        <f t="shared" si="2"/>
        <v>6219.2</v>
      </c>
      <c r="C40" t="str">
        <f t="shared" si="3"/>
        <v>6219.3</v>
      </c>
      <c r="D40" t="str">
        <f t="shared" si="4"/>
        <v>6219.4</v>
      </c>
      <c r="E40" t="str">
        <f t="shared" si="5"/>
        <v>6219.5</v>
      </c>
      <c r="F40" t="str">
        <f t="shared" si="6"/>
        <v>6219.6</v>
      </c>
      <c r="G40" t="str">
        <f t="shared" si="7"/>
        <v>6219.7</v>
      </c>
      <c r="H40" t="str">
        <f t="shared" si="8"/>
        <v>6219.8</v>
      </c>
      <c r="I40" t="str">
        <f t="shared" si="9"/>
        <v>6219.9</v>
      </c>
      <c r="J40" t="str">
        <f t="shared" si="10"/>
        <v>6219.10</v>
      </c>
      <c r="K40" t="str">
        <f t="shared" si="11"/>
        <v>6219.11</v>
      </c>
      <c r="L40" t="str">
        <f t="shared" si="12"/>
        <v>6219.12</v>
      </c>
      <c r="M40">
        <v>6219</v>
      </c>
      <c r="N40" t="s">
        <v>110</v>
      </c>
      <c r="O40" t="s">
        <v>29</v>
      </c>
      <c r="P40">
        <v>37</v>
      </c>
      <c r="Q40">
        <v>2116</v>
      </c>
      <c r="R40">
        <v>2810</v>
      </c>
      <c r="S40">
        <v>3528</v>
      </c>
      <c r="T40">
        <v>3685</v>
      </c>
      <c r="U40">
        <v>2778</v>
      </c>
      <c r="V40">
        <v>2559</v>
      </c>
      <c r="W40">
        <v>3073</v>
      </c>
      <c r="X40">
        <v>2662</v>
      </c>
      <c r="Y40">
        <v>2946</v>
      </c>
      <c r="Z40">
        <v>3202</v>
      </c>
      <c r="AA40">
        <v>3230</v>
      </c>
      <c r="AB40">
        <v>4127</v>
      </c>
      <c r="AC40">
        <v>36716</v>
      </c>
      <c r="AD40">
        <v>2017</v>
      </c>
    </row>
    <row r="41" spans="1:30">
      <c r="A41" t="str">
        <f t="shared" si="1"/>
        <v>6690.1</v>
      </c>
      <c r="B41" t="str">
        <f t="shared" si="2"/>
        <v>6690.2</v>
      </c>
      <c r="C41" t="str">
        <f t="shared" si="3"/>
        <v>6690.3</v>
      </c>
      <c r="D41" t="str">
        <f t="shared" si="4"/>
        <v>6690.4</v>
      </c>
      <c r="E41" t="str">
        <f t="shared" si="5"/>
        <v>6690.5</v>
      </c>
      <c r="F41" t="str">
        <f t="shared" si="6"/>
        <v>6690.6</v>
      </c>
      <c r="G41" t="str">
        <f t="shared" si="7"/>
        <v>6690.7</v>
      </c>
      <c r="H41" t="str">
        <f t="shared" si="8"/>
        <v>6690.8</v>
      </c>
      <c r="I41" t="str">
        <f t="shared" si="9"/>
        <v>6690.9</v>
      </c>
      <c r="J41" t="str">
        <f t="shared" si="10"/>
        <v>6690.10</v>
      </c>
      <c r="K41" t="str">
        <f t="shared" si="11"/>
        <v>6690.11</v>
      </c>
      <c r="L41" t="str">
        <f t="shared" si="12"/>
        <v>6690.12</v>
      </c>
      <c r="M41">
        <v>6690</v>
      </c>
      <c r="N41" t="s">
        <v>111</v>
      </c>
      <c r="O41" t="s">
        <v>112</v>
      </c>
      <c r="P41">
        <v>34</v>
      </c>
      <c r="Q41">
        <v>7787</v>
      </c>
      <c r="R41">
        <v>11926</v>
      </c>
      <c r="S41">
        <v>9325</v>
      </c>
      <c r="T41">
        <v>13297</v>
      </c>
      <c r="U41">
        <v>11495</v>
      </c>
      <c r="V41">
        <v>9850</v>
      </c>
      <c r="W41">
        <v>12648</v>
      </c>
      <c r="X41">
        <v>11095</v>
      </c>
      <c r="Y41">
        <v>9765</v>
      </c>
      <c r="Z41">
        <v>13746</v>
      </c>
      <c r="AA41">
        <v>15091</v>
      </c>
      <c r="AB41">
        <v>19850</v>
      </c>
      <c r="AC41">
        <v>145875</v>
      </c>
      <c r="AD41">
        <v>2017</v>
      </c>
    </row>
    <row r="42" spans="1:30">
      <c r="A42" t="str">
        <f t="shared" si="1"/>
        <v>6691.1</v>
      </c>
      <c r="B42" t="str">
        <f t="shared" si="2"/>
        <v>6691.2</v>
      </c>
      <c r="C42" t="str">
        <f t="shared" si="3"/>
        <v>6691.3</v>
      </c>
      <c r="D42" t="str">
        <f t="shared" si="4"/>
        <v>6691.4</v>
      </c>
      <c r="E42" t="str">
        <f t="shared" si="5"/>
        <v>6691.5</v>
      </c>
      <c r="F42" t="str">
        <f t="shared" si="6"/>
        <v>6691.6</v>
      </c>
      <c r="G42" t="str">
        <f t="shared" si="7"/>
        <v>6691.7</v>
      </c>
      <c r="H42" t="str">
        <f t="shared" si="8"/>
        <v>6691.8</v>
      </c>
      <c r="I42" t="str">
        <f t="shared" si="9"/>
        <v>6691.9</v>
      </c>
      <c r="J42" t="str">
        <f t="shared" si="10"/>
        <v>6691.10</v>
      </c>
      <c r="K42" t="str">
        <f t="shared" si="11"/>
        <v>6691.11</v>
      </c>
      <c r="L42" t="str">
        <f t="shared" si="12"/>
        <v>6691.12</v>
      </c>
      <c r="M42">
        <v>6691</v>
      </c>
      <c r="N42" t="s">
        <v>113</v>
      </c>
      <c r="O42" t="s">
        <v>114</v>
      </c>
      <c r="P42">
        <v>34</v>
      </c>
      <c r="Q42">
        <v>3241</v>
      </c>
      <c r="R42">
        <v>4510</v>
      </c>
      <c r="S42">
        <v>4720</v>
      </c>
      <c r="T42">
        <v>6480</v>
      </c>
      <c r="U42">
        <v>6000</v>
      </c>
      <c r="V42">
        <v>5200</v>
      </c>
      <c r="W42">
        <v>5218</v>
      </c>
      <c r="X42">
        <v>5023</v>
      </c>
      <c r="Y42">
        <v>5022</v>
      </c>
      <c r="Z42">
        <v>7045</v>
      </c>
      <c r="AA42">
        <v>6829</v>
      </c>
      <c r="AB42">
        <v>6930</v>
      </c>
      <c r="AC42">
        <v>66218</v>
      </c>
      <c r="AD42">
        <v>2017</v>
      </c>
    </row>
    <row r="43" spans="1:30">
      <c r="A43" t="str">
        <f t="shared" si="1"/>
        <v>6887.1</v>
      </c>
      <c r="B43" t="str">
        <f t="shared" si="2"/>
        <v>6887.2</v>
      </c>
      <c r="C43" t="str">
        <f t="shared" si="3"/>
        <v>6887.3</v>
      </c>
      <c r="D43" t="str">
        <f t="shared" si="4"/>
        <v>6887.4</v>
      </c>
      <c r="E43" t="str">
        <f t="shared" si="5"/>
        <v>6887.5</v>
      </c>
      <c r="F43" t="str">
        <f t="shared" si="6"/>
        <v>6887.6</v>
      </c>
      <c r="G43" t="str">
        <f t="shared" si="7"/>
        <v>6887.7</v>
      </c>
      <c r="H43" t="str">
        <f t="shared" si="8"/>
        <v>6887.8</v>
      </c>
      <c r="I43" t="str">
        <f t="shared" si="9"/>
        <v>6887.9</v>
      </c>
      <c r="J43" t="str">
        <f t="shared" si="10"/>
        <v>6887.10</v>
      </c>
      <c r="K43" t="str">
        <f t="shared" si="11"/>
        <v>6887.11</v>
      </c>
      <c r="L43" t="str">
        <f t="shared" si="12"/>
        <v>6887.12</v>
      </c>
      <c r="M43">
        <v>6887</v>
      </c>
      <c r="N43" t="s">
        <v>115</v>
      </c>
      <c r="O43" t="s">
        <v>116</v>
      </c>
      <c r="P43">
        <v>38</v>
      </c>
      <c r="Q43">
        <v>3895</v>
      </c>
      <c r="R43">
        <v>4077</v>
      </c>
      <c r="S43">
        <v>4123</v>
      </c>
      <c r="T43">
        <v>4393</v>
      </c>
      <c r="U43">
        <v>4733</v>
      </c>
      <c r="V43">
        <v>5506</v>
      </c>
      <c r="W43">
        <v>3846</v>
      </c>
      <c r="X43">
        <v>3851</v>
      </c>
      <c r="Y43">
        <v>5855</v>
      </c>
      <c r="Z43">
        <v>4451</v>
      </c>
      <c r="AA43">
        <v>5711</v>
      </c>
      <c r="AB43">
        <v>6130</v>
      </c>
      <c r="AC43">
        <v>56571</v>
      </c>
      <c r="AD43">
        <v>2017</v>
      </c>
    </row>
    <row r="44" spans="1:30">
      <c r="A44" t="str">
        <f t="shared" si="1"/>
        <v>7081.1</v>
      </c>
      <c r="B44" t="str">
        <f t="shared" si="2"/>
        <v>7081.2</v>
      </c>
      <c r="C44" t="str">
        <f t="shared" si="3"/>
        <v>7081.3</v>
      </c>
      <c r="D44" t="str">
        <f t="shared" si="4"/>
        <v>7081.4</v>
      </c>
      <c r="E44" t="str">
        <f t="shared" si="5"/>
        <v>7081.5</v>
      </c>
      <c r="F44" t="str">
        <f t="shared" si="6"/>
        <v>7081.6</v>
      </c>
      <c r="G44" t="str">
        <f t="shared" si="7"/>
        <v>7081.7</v>
      </c>
      <c r="H44" t="str">
        <f t="shared" si="8"/>
        <v>7081.8</v>
      </c>
      <c r="I44" t="str">
        <f t="shared" si="9"/>
        <v>7081.9</v>
      </c>
      <c r="J44" t="str">
        <f t="shared" si="10"/>
        <v>7081.10</v>
      </c>
      <c r="K44" t="str">
        <f t="shared" si="11"/>
        <v>7081.11</v>
      </c>
      <c r="L44" t="str">
        <f t="shared" si="12"/>
        <v>7081.12</v>
      </c>
      <c r="M44">
        <v>7081</v>
      </c>
      <c r="N44" t="s">
        <v>245</v>
      </c>
      <c r="O44" t="s">
        <v>246</v>
      </c>
      <c r="P44">
        <v>34</v>
      </c>
      <c r="Q44">
        <v>1658</v>
      </c>
      <c r="R44">
        <v>3048</v>
      </c>
      <c r="S44">
        <v>3707</v>
      </c>
      <c r="T44">
        <v>5603</v>
      </c>
      <c r="U44">
        <v>4791</v>
      </c>
      <c r="V44">
        <v>4924</v>
      </c>
      <c r="W44">
        <v>4318</v>
      </c>
      <c r="X44">
        <v>4027</v>
      </c>
      <c r="Y44">
        <v>4267</v>
      </c>
      <c r="Z44">
        <v>4856</v>
      </c>
      <c r="AA44">
        <v>5889</v>
      </c>
      <c r="AB44">
        <v>7945</v>
      </c>
      <c r="AC44">
        <v>55033</v>
      </c>
      <c r="AD44">
        <v>2017</v>
      </c>
    </row>
    <row r="45" spans="1:30">
      <c r="A45" t="str">
        <f t="shared" si="1"/>
        <v>7115.1</v>
      </c>
      <c r="B45" t="str">
        <f t="shared" si="2"/>
        <v>7115.2</v>
      </c>
      <c r="C45" t="str">
        <f t="shared" si="3"/>
        <v>7115.3</v>
      </c>
      <c r="D45" t="str">
        <f t="shared" si="4"/>
        <v>7115.4</v>
      </c>
      <c r="E45" t="str">
        <f t="shared" si="5"/>
        <v>7115.5</v>
      </c>
      <c r="F45" t="str">
        <f t="shared" si="6"/>
        <v>7115.6</v>
      </c>
      <c r="G45" t="str">
        <f t="shared" si="7"/>
        <v>7115.7</v>
      </c>
      <c r="H45" t="str">
        <f t="shared" si="8"/>
        <v>7115.8</v>
      </c>
      <c r="I45" t="str">
        <f t="shared" si="9"/>
        <v>7115.9</v>
      </c>
      <c r="J45" t="str">
        <f t="shared" si="10"/>
        <v>7115.10</v>
      </c>
      <c r="K45" t="str">
        <f t="shared" si="11"/>
        <v>7115.11</v>
      </c>
      <c r="L45" t="str">
        <f t="shared" si="12"/>
        <v>7115.12</v>
      </c>
      <c r="M45">
        <v>7115</v>
      </c>
      <c r="N45" t="s">
        <v>117</v>
      </c>
      <c r="O45" t="s">
        <v>118</v>
      </c>
      <c r="P45">
        <v>40</v>
      </c>
      <c r="Q45">
        <v>5310</v>
      </c>
      <c r="R45">
        <v>4091</v>
      </c>
      <c r="S45">
        <v>6702</v>
      </c>
      <c r="T45">
        <v>8395</v>
      </c>
      <c r="U45">
        <v>6458</v>
      </c>
      <c r="V45">
        <v>5012</v>
      </c>
      <c r="W45">
        <v>4436</v>
      </c>
      <c r="X45">
        <v>3852</v>
      </c>
      <c r="Y45">
        <v>4674</v>
      </c>
      <c r="Z45">
        <v>7435</v>
      </c>
      <c r="AA45">
        <v>5236</v>
      </c>
      <c r="AB45">
        <v>9541</v>
      </c>
      <c r="AC45">
        <v>71142</v>
      </c>
      <c r="AD45">
        <v>2017</v>
      </c>
    </row>
    <row r="46" spans="1:30">
      <c r="A46" t="str">
        <f t="shared" si="1"/>
        <v>7206.1</v>
      </c>
      <c r="B46" t="str">
        <f t="shared" si="2"/>
        <v>7206.2</v>
      </c>
      <c r="C46" t="str">
        <f t="shared" si="3"/>
        <v>7206.3</v>
      </c>
      <c r="D46" t="str">
        <f t="shared" si="4"/>
        <v>7206.4</v>
      </c>
      <c r="E46" t="str">
        <f t="shared" si="5"/>
        <v>7206.5</v>
      </c>
      <c r="F46" t="str">
        <f t="shared" si="6"/>
        <v>7206.6</v>
      </c>
      <c r="G46" t="str">
        <f t="shared" si="7"/>
        <v>7206.7</v>
      </c>
      <c r="H46" t="str">
        <f t="shared" si="8"/>
        <v>7206.8</v>
      </c>
      <c r="I46" t="str">
        <f t="shared" si="9"/>
        <v>7206.9</v>
      </c>
      <c r="J46" t="str">
        <f t="shared" si="10"/>
        <v>7206.10</v>
      </c>
      <c r="K46" t="str">
        <f t="shared" si="11"/>
        <v>7206.11</v>
      </c>
      <c r="L46" t="str">
        <f t="shared" si="12"/>
        <v>7206.12</v>
      </c>
      <c r="M46">
        <v>7206</v>
      </c>
      <c r="N46" t="s">
        <v>119</v>
      </c>
      <c r="O46" t="s">
        <v>31</v>
      </c>
      <c r="P46">
        <v>41</v>
      </c>
      <c r="Q46">
        <v>3595</v>
      </c>
      <c r="R46">
        <v>4175</v>
      </c>
      <c r="S46">
        <v>3980</v>
      </c>
      <c r="T46">
        <v>5349</v>
      </c>
      <c r="U46">
        <v>4081</v>
      </c>
      <c r="V46">
        <v>3100</v>
      </c>
      <c r="W46">
        <v>2976</v>
      </c>
      <c r="X46">
        <v>3070</v>
      </c>
      <c r="Y46">
        <v>4093</v>
      </c>
      <c r="Z46">
        <v>3441</v>
      </c>
      <c r="AA46">
        <v>3772</v>
      </c>
      <c r="AB46">
        <v>5789</v>
      </c>
      <c r="AC46">
        <v>47421</v>
      </c>
      <c r="AD46">
        <v>2017</v>
      </c>
    </row>
    <row r="47" spans="1:30">
      <c r="A47" t="str">
        <f t="shared" si="1"/>
        <v>3841.1</v>
      </c>
      <c r="B47" t="str">
        <f t="shared" si="2"/>
        <v>3841.2</v>
      </c>
      <c r="C47" t="str">
        <f t="shared" si="3"/>
        <v>3841.3</v>
      </c>
      <c r="D47" t="str">
        <f t="shared" si="4"/>
        <v>3841.4</v>
      </c>
      <c r="E47" t="str">
        <f t="shared" si="5"/>
        <v>3841.5</v>
      </c>
      <c r="F47" t="str">
        <f t="shared" si="6"/>
        <v>3841.6</v>
      </c>
      <c r="G47" t="str">
        <f t="shared" si="7"/>
        <v>3841.7</v>
      </c>
      <c r="H47" t="str">
        <f t="shared" si="8"/>
        <v>3841.8</v>
      </c>
      <c r="I47" t="str">
        <f t="shared" si="9"/>
        <v>3841.9</v>
      </c>
      <c r="J47" t="str">
        <f t="shared" si="10"/>
        <v>3841.10</v>
      </c>
      <c r="K47" t="str">
        <f t="shared" si="11"/>
        <v>3841.11</v>
      </c>
      <c r="L47" t="str">
        <f t="shared" si="12"/>
        <v>3841.12</v>
      </c>
      <c r="M47">
        <v>3841</v>
      </c>
      <c r="N47" t="s">
        <v>186</v>
      </c>
      <c r="O47" t="s">
        <v>187</v>
      </c>
      <c r="P47">
        <v>33</v>
      </c>
      <c r="Q47">
        <v>3163</v>
      </c>
      <c r="R47">
        <v>2056</v>
      </c>
      <c r="S47">
        <v>4852</v>
      </c>
      <c r="T47">
        <v>3870</v>
      </c>
      <c r="U47">
        <v>3452</v>
      </c>
      <c r="V47">
        <v>3115</v>
      </c>
      <c r="W47">
        <v>4458</v>
      </c>
      <c r="X47">
        <v>2757</v>
      </c>
      <c r="Y47">
        <v>3675</v>
      </c>
      <c r="Z47">
        <v>4192</v>
      </c>
      <c r="AA47">
        <v>5135</v>
      </c>
      <c r="AB47">
        <v>5036</v>
      </c>
      <c r="AC47">
        <v>45761</v>
      </c>
      <c r="AD47">
        <v>2017</v>
      </c>
    </row>
    <row r="48" spans="1:30">
      <c r="A48" t="str">
        <f t="shared" si="1"/>
        <v>7625.1</v>
      </c>
      <c r="B48" t="str">
        <f t="shared" si="2"/>
        <v>7625.2</v>
      </c>
      <c r="C48" t="str">
        <f t="shared" si="3"/>
        <v>7625.3</v>
      </c>
      <c r="D48" t="str">
        <f t="shared" si="4"/>
        <v>7625.4</v>
      </c>
      <c r="E48" t="str">
        <f t="shared" si="5"/>
        <v>7625.5</v>
      </c>
      <c r="F48" t="str">
        <f t="shared" si="6"/>
        <v>7625.6</v>
      </c>
      <c r="G48" t="str">
        <f t="shared" si="7"/>
        <v>7625.7</v>
      </c>
      <c r="H48" t="str">
        <f t="shared" si="8"/>
        <v>7625.8</v>
      </c>
      <c r="I48" t="str">
        <f t="shared" si="9"/>
        <v>7625.9</v>
      </c>
      <c r="J48" t="str">
        <f t="shared" si="10"/>
        <v>7625.10</v>
      </c>
      <c r="K48" t="str">
        <f t="shared" si="11"/>
        <v>7625.11</v>
      </c>
      <c r="L48" t="str">
        <f t="shared" si="12"/>
        <v>7625.12</v>
      </c>
      <c r="M48">
        <v>7625</v>
      </c>
      <c r="N48" t="s">
        <v>120</v>
      </c>
      <c r="O48" t="s">
        <v>27</v>
      </c>
      <c r="P48">
        <v>41</v>
      </c>
      <c r="Q48">
        <v>8556</v>
      </c>
      <c r="R48">
        <v>12943</v>
      </c>
      <c r="S48">
        <v>13587</v>
      </c>
      <c r="T48">
        <v>16150</v>
      </c>
      <c r="U48">
        <v>12845</v>
      </c>
      <c r="V48">
        <v>8519</v>
      </c>
      <c r="W48">
        <v>11994</v>
      </c>
      <c r="X48">
        <v>10573</v>
      </c>
      <c r="Y48">
        <v>11787</v>
      </c>
      <c r="Z48">
        <v>19829</v>
      </c>
      <c r="AA48">
        <v>10951</v>
      </c>
      <c r="AB48">
        <v>14584</v>
      </c>
      <c r="AC48">
        <v>152318</v>
      </c>
      <c r="AD48">
        <v>2017</v>
      </c>
    </row>
    <row r="49" spans="1:30">
      <c r="A49" t="str">
        <f t="shared" si="1"/>
        <v>7823.1</v>
      </c>
      <c r="B49" t="str">
        <f t="shared" si="2"/>
        <v>7823.2</v>
      </c>
      <c r="C49" t="str">
        <f t="shared" si="3"/>
        <v>7823.3</v>
      </c>
      <c r="D49" t="str">
        <f t="shared" si="4"/>
        <v>7823.4</v>
      </c>
      <c r="E49" t="str">
        <f t="shared" si="5"/>
        <v>7823.5</v>
      </c>
      <c r="F49" t="str">
        <f t="shared" si="6"/>
        <v>7823.6</v>
      </c>
      <c r="G49" t="str">
        <f t="shared" si="7"/>
        <v>7823.7</v>
      </c>
      <c r="H49" t="str">
        <f t="shared" si="8"/>
        <v>7823.8</v>
      </c>
      <c r="I49" t="str">
        <f t="shared" si="9"/>
        <v>7823.9</v>
      </c>
      <c r="J49" t="str">
        <f t="shared" si="10"/>
        <v>7823.10</v>
      </c>
      <c r="K49" t="str">
        <f t="shared" si="11"/>
        <v>7823.11</v>
      </c>
      <c r="L49" t="str">
        <f t="shared" si="12"/>
        <v>7823.12</v>
      </c>
      <c r="M49">
        <v>7823</v>
      </c>
      <c r="N49" t="s">
        <v>121</v>
      </c>
      <c r="O49" t="s">
        <v>122</v>
      </c>
      <c r="P49">
        <v>32</v>
      </c>
      <c r="Q49">
        <v>2393</v>
      </c>
      <c r="R49">
        <v>4131</v>
      </c>
      <c r="S49">
        <v>3643</v>
      </c>
      <c r="T49">
        <v>3830</v>
      </c>
      <c r="U49">
        <v>4122</v>
      </c>
      <c r="V49">
        <v>3302</v>
      </c>
      <c r="W49">
        <v>3609</v>
      </c>
      <c r="X49">
        <v>2636</v>
      </c>
      <c r="Y49">
        <v>2527</v>
      </c>
      <c r="Z49">
        <v>2757</v>
      </c>
      <c r="AA49">
        <v>4566</v>
      </c>
      <c r="AB49">
        <v>11323</v>
      </c>
      <c r="AC49">
        <v>48839</v>
      </c>
      <c r="AD49">
        <v>2017</v>
      </c>
    </row>
    <row r="50" spans="1:30">
      <c r="A50" t="str">
        <f t="shared" si="1"/>
        <v>7780.1</v>
      </c>
      <c r="B50" t="str">
        <f t="shared" si="2"/>
        <v>7780.2</v>
      </c>
      <c r="C50" t="str">
        <f t="shared" si="3"/>
        <v>7780.3</v>
      </c>
      <c r="D50" t="str">
        <f t="shared" si="4"/>
        <v>7780.4</v>
      </c>
      <c r="E50" t="str">
        <f t="shared" si="5"/>
        <v>7780.5</v>
      </c>
      <c r="F50" t="str">
        <f t="shared" si="6"/>
        <v>7780.6</v>
      </c>
      <c r="G50" t="str">
        <f t="shared" si="7"/>
        <v>7780.7</v>
      </c>
      <c r="H50" t="str">
        <f t="shared" si="8"/>
        <v>7780.8</v>
      </c>
      <c r="I50" t="str">
        <f t="shared" si="9"/>
        <v>7780.9</v>
      </c>
      <c r="J50" t="str">
        <f t="shared" si="10"/>
        <v>7780.10</v>
      </c>
      <c r="K50" t="str">
        <f t="shared" si="11"/>
        <v>7780.11</v>
      </c>
      <c r="L50" t="str">
        <f t="shared" si="12"/>
        <v>7780.12</v>
      </c>
      <c r="M50">
        <v>7780</v>
      </c>
      <c r="N50" t="s">
        <v>123</v>
      </c>
      <c r="O50" t="s">
        <v>124</v>
      </c>
      <c r="P50">
        <v>33</v>
      </c>
      <c r="Q50">
        <v>6054</v>
      </c>
      <c r="R50">
        <v>5751</v>
      </c>
      <c r="S50">
        <v>11249</v>
      </c>
      <c r="T50">
        <v>11707</v>
      </c>
      <c r="U50">
        <v>10010</v>
      </c>
      <c r="V50">
        <v>12013</v>
      </c>
      <c r="W50">
        <v>8279</v>
      </c>
      <c r="X50">
        <v>7900</v>
      </c>
      <c r="Y50">
        <v>10902</v>
      </c>
      <c r="Z50">
        <v>13233</v>
      </c>
      <c r="AA50">
        <v>14331</v>
      </c>
      <c r="AB50">
        <v>13940</v>
      </c>
      <c r="AC50">
        <v>125369</v>
      </c>
      <c r="AD50">
        <v>2017</v>
      </c>
    </row>
    <row r="51" spans="1:30">
      <c r="A51" t="str">
        <f t="shared" si="1"/>
        <v>7810.1</v>
      </c>
      <c r="B51" t="str">
        <f t="shared" si="2"/>
        <v>7810.2</v>
      </c>
      <c r="C51" t="str">
        <f t="shared" si="3"/>
        <v>7810.3</v>
      </c>
      <c r="D51" t="str">
        <f t="shared" si="4"/>
        <v>7810.4</v>
      </c>
      <c r="E51" t="str">
        <f t="shared" si="5"/>
        <v>7810.5</v>
      </c>
      <c r="F51" t="str">
        <f t="shared" si="6"/>
        <v>7810.6</v>
      </c>
      <c r="G51" t="str">
        <f t="shared" si="7"/>
        <v>7810.7</v>
      </c>
      <c r="H51" t="str">
        <f t="shared" si="8"/>
        <v>7810.8</v>
      </c>
      <c r="I51" t="str">
        <f t="shared" si="9"/>
        <v>7810.9</v>
      </c>
      <c r="J51" t="str">
        <f t="shared" si="10"/>
        <v>7810.10</v>
      </c>
      <c r="K51" t="str">
        <f t="shared" si="11"/>
        <v>7810.11</v>
      </c>
      <c r="L51" t="str">
        <f t="shared" si="12"/>
        <v>7810.12</v>
      </c>
      <c r="M51">
        <v>7810</v>
      </c>
      <c r="N51" t="s">
        <v>126</v>
      </c>
      <c r="O51" t="s">
        <v>127</v>
      </c>
      <c r="P51">
        <v>33</v>
      </c>
      <c r="Q51">
        <v>4588</v>
      </c>
      <c r="R51">
        <v>4571</v>
      </c>
      <c r="S51">
        <v>4853</v>
      </c>
      <c r="T51">
        <v>3540</v>
      </c>
      <c r="U51">
        <v>4515</v>
      </c>
      <c r="V51">
        <v>2241</v>
      </c>
      <c r="W51">
        <v>4513</v>
      </c>
      <c r="X51">
        <v>3765</v>
      </c>
      <c r="Y51">
        <v>2984</v>
      </c>
      <c r="Z51">
        <v>3607</v>
      </c>
      <c r="AA51">
        <v>4063</v>
      </c>
      <c r="AB51">
        <v>8722</v>
      </c>
      <c r="AC51">
        <v>51962</v>
      </c>
      <c r="AD51">
        <v>2017</v>
      </c>
    </row>
    <row r="52" spans="1:30">
      <c r="A52" t="str">
        <f t="shared" si="1"/>
        <v>7860.1</v>
      </c>
      <c r="B52" t="str">
        <f t="shared" si="2"/>
        <v>7860.2</v>
      </c>
      <c r="C52" t="str">
        <f t="shared" si="3"/>
        <v>7860.3</v>
      </c>
      <c r="D52" t="str">
        <f t="shared" si="4"/>
        <v>7860.4</v>
      </c>
      <c r="E52" t="str">
        <f t="shared" si="5"/>
        <v>7860.5</v>
      </c>
      <c r="F52" t="str">
        <f t="shared" si="6"/>
        <v>7860.6</v>
      </c>
      <c r="G52" t="str">
        <f t="shared" si="7"/>
        <v>7860.7</v>
      </c>
      <c r="H52" t="str">
        <f t="shared" si="8"/>
        <v>7860.8</v>
      </c>
      <c r="I52" t="str">
        <f t="shared" si="9"/>
        <v>7860.9</v>
      </c>
      <c r="J52" t="str">
        <f t="shared" si="10"/>
        <v>7860.10</v>
      </c>
      <c r="K52" t="str">
        <f t="shared" si="11"/>
        <v>7860.11</v>
      </c>
      <c r="L52" t="str">
        <f t="shared" si="12"/>
        <v>7860.12</v>
      </c>
      <c r="M52">
        <v>7860</v>
      </c>
      <c r="N52" t="s">
        <v>128</v>
      </c>
      <c r="O52" t="s">
        <v>30</v>
      </c>
      <c r="P52">
        <v>33</v>
      </c>
      <c r="Q52">
        <v>3322</v>
      </c>
      <c r="R52">
        <v>3626</v>
      </c>
      <c r="S52">
        <v>5147</v>
      </c>
      <c r="T52">
        <v>3158</v>
      </c>
      <c r="U52">
        <v>3165</v>
      </c>
      <c r="V52">
        <v>2442</v>
      </c>
      <c r="W52">
        <v>2466</v>
      </c>
      <c r="X52">
        <v>3553</v>
      </c>
      <c r="Y52">
        <v>2314</v>
      </c>
      <c r="Z52">
        <v>3392</v>
      </c>
      <c r="AA52">
        <v>3811</v>
      </c>
      <c r="AB52">
        <v>5405</v>
      </c>
      <c r="AC52">
        <v>41801</v>
      </c>
      <c r="AD52">
        <v>2017</v>
      </c>
    </row>
    <row r="53" spans="1:30">
      <c r="A53" t="str">
        <f t="shared" si="1"/>
        <v>7964.1</v>
      </c>
      <c r="B53" t="str">
        <f t="shared" si="2"/>
        <v>7964.2</v>
      </c>
      <c r="C53" t="str">
        <f t="shared" si="3"/>
        <v>7964.3</v>
      </c>
      <c r="D53" t="str">
        <f t="shared" si="4"/>
        <v>7964.4</v>
      </c>
      <c r="E53" t="str">
        <f t="shared" si="5"/>
        <v>7964.5</v>
      </c>
      <c r="F53" t="str">
        <f t="shared" si="6"/>
        <v>7964.6</v>
      </c>
      <c r="G53" t="str">
        <f t="shared" si="7"/>
        <v>7964.7</v>
      </c>
      <c r="H53" t="str">
        <f t="shared" si="8"/>
        <v>7964.8</v>
      </c>
      <c r="I53" t="str">
        <f t="shared" si="9"/>
        <v>7964.9</v>
      </c>
      <c r="J53" t="str">
        <f t="shared" si="10"/>
        <v>7964.10</v>
      </c>
      <c r="K53" t="str">
        <f t="shared" si="11"/>
        <v>7964.11</v>
      </c>
      <c r="L53" t="str">
        <f t="shared" si="12"/>
        <v>7964.12</v>
      </c>
      <c r="M53">
        <v>7964</v>
      </c>
      <c r="N53" t="s">
        <v>130</v>
      </c>
      <c r="O53" t="s">
        <v>131</v>
      </c>
      <c r="P53">
        <v>41</v>
      </c>
      <c r="Q53">
        <v>3456</v>
      </c>
      <c r="R53">
        <v>5240</v>
      </c>
      <c r="S53">
        <v>5750</v>
      </c>
      <c r="T53">
        <v>3986</v>
      </c>
      <c r="U53">
        <v>5017</v>
      </c>
      <c r="V53">
        <v>4271</v>
      </c>
      <c r="W53">
        <v>3291</v>
      </c>
      <c r="X53">
        <v>3095</v>
      </c>
      <c r="Y53">
        <v>4752</v>
      </c>
      <c r="Z53">
        <v>6794</v>
      </c>
      <c r="AA53">
        <v>6852</v>
      </c>
      <c r="AB53">
        <v>8764</v>
      </c>
      <c r="AC53">
        <v>61268</v>
      </c>
      <c r="AD53">
        <v>2017</v>
      </c>
    </row>
    <row r="54" spans="1:30">
      <c r="A54" t="str">
        <f t="shared" si="1"/>
        <v>9000.1</v>
      </c>
      <c r="B54" t="str">
        <f t="shared" si="2"/>
        <v>9000.2</v>
      </c>
      <c r="C54" t="str">
        <f t="shared" si="3"/>
        <v>9000.3</v>
      </c>
      <c r="D54" t="str">
        <f t="shared" si="4"/>
        <v>9000.4</v>
      </c>
      <c r="E54" t="str">
        <f t="shared" si="5"/>
        <v>9000.5</v>
      </c>
      <c r="F54" t="str">
        <f t="shared" si="6"/>
        <v>9000.6</v>
      </c>
      <c r="G54" t="str">
        <f t="shared" si="7"/>
        <v>9000.7</v>
      </c>
      <c r="H54" t="str">
        <f t="shared" si="8"/>
        <v>9000.8</v>
      </c>
      <c r="I54" t="str">
        <f t="shared" si="9"/>
        <v>9000.9</v>
      </c>
      <c r="J54" t="str">
        <f t="shared" si="10"/>
        <v>9000.10</v>
      </c>
      <c r="K54" t="str">
        <f t="shared" si="11"/>
        <v>9000.11</v>
      </c>
      <c r="L54" t="str">
        <f t="shared" si="12"/>
        <v>9000.12</v>
      </c>
      <c r="M54">
        <v>9000</v>
      </c>
      <c r="N54" t="s">
        <v>132</v>
      </c>
      <c r="O54" t="s">
        <v>133</v>
      </c>
      <c r="P54">
        <v>40</v>
      </c>
      <c r="Q54">
        <v>2588</v>
      </c>
      <c r="R54">
        <v>3200</v>
      </c>
      <c r="S54">
        <v>3487</v>
      </c>
      <c r="T54">
        <v>3682</v>
      </c>
      <c r="U54">
        <v>5300</v>
      </c>
      <c r="V54">
        <v>4450</v>
      </c>
      <c r="W54">
        <v>4700</v>
      </c>
      <c r="X54">
        <v>3300</v>
      </c>
      <c r="Y54">
        <v>3650</v>
      </c>
      <c r="Z54">
        <v>4350</v>
      </c>
      <c r="AA54">
        <v>6650</v>
      </c>
      <c r="AB54">
        <v>6711</v>
      </c>
      <c r="AC54">
        <v>52068</v>
      </c>
      <c r="AD54">
        <v>2017</v>
      </c>
    </row>
    <row r="55" spans="1:30">
      <c r="A55" t="str">
        <f t="shared" si="1"/>
        <v>7830.1</v>
      </c>
      <c r="B55" t="str">
        <f t="shared" si="2"/>
        <v>7830.2</v>
      </c>
      <c r="C55" t="str">
        <f t="shared" si="3"/>
        <v>7830.3</v>
      </c>
      <c r="D55" t="str">
        <f t="shared" si="4"/>
        <v>7830.4</v>
      </c>
      <c r="E55" t="str">
        <f t="shared" si="5"/>
        <v>7830.5</v>
      </c>
      <c r="F55" t="str">
        <f t="shared" si="6"/>
        <v>7830.6</v>
      </c>
      <c r="G55" t="str">
        <f t="shared" si="7"/>
        <v>7830.7</v>
      </c>
      <c r="H55" t="str">
        <f t="shared" si="8"/>
        <v>7830.8</v>
      </c>
      <c r="I55" t="str">
        <f t="shared" si="9"/>
        <v>7830.9</v>
      </c>
      <c r="J55" t="str">
        <f t="shared" si="10"/>
        <v>7830.10</v>
      </c>
      <c r="K55" t="str">
        <f t="shared" si="11"/>
        <v>7830.11</v>
      </c>
      <c r="L55" t="str">
        <f t="shared" si="12"/>
        <v>7830.12</v>
      </c>
      <c r="M55">
        <v>7830</v>
      </c>
      <c r="N55" t="s">
        <v>134</v>
      </c>
      <c r="O55" t="s">
        <v>135</v>
      </c>
      <c r="P55">
        <v>34</v>
      </c>
      <c r="Q55">
        <v>4055</v>
      </c>
      <c r="R55">
        <v>5620</v>
      </c>
      <c r="S55">
        <v>4878</v>
      </c>
      <c r="T55">
        <v>5949</v>
      </c>
      <c r="U55">
        <v>5671</v>
      </c>
      <c r="V55">
        <v>5465</v>
      </c>
      <c r="W55">
        <v>6495</v>
      </c>
      <c r="X55">
        <v>5068</v>
      </c>
      <c r="Y55">
        <v>5181</v>
      </c>
      <c r="Z55">
        <v>4852</v>
      </c>
      <c r="AA55">
        <v>8478</v>
      </c>
      <c r="AB55">
        <v>8544</v>
      </c>
      <c r="AC55">
        <v>70256</v>
      </c>
      <c r="AD55">
        <v>2017</v>
      </c>
    </row>
    <row r="56" spans="1:30">
      <c r="A56" t="str">
        <f t="shared" si="1"/>
        <v>8135.1</v>
      </c>
      <c r="B56" t="str">
        <f t="shared" si="2"/>
        <v>8135.2</v>
      </c>
      <c r="C56" t="str">
        <f t="shared" si="3"/>
        <v>8135.3</v>
      </c>
      <c r="D56" t="str">
        <f t="shared" si="4"/>
        <v>8135.4</v>
      </c>
      <c r="E56" t="str">
        <f t="shared" si="5"/>
        <v>8135.5</v>
      </c>
      <c r="F56" t="str">
        <f t="shared" si="6"/>
        <v>8135.6</v>
      </c>
      <c r="G56" t="str">
        <f t="shared" si="7"/>
        <v>8135.7</v>
      </c>
      <c r="H56" t="str">
        <f t="shared" si="8"/>
        <v>8135.8</v>
      </c>
      <c r="I56" t="str">
        <f t="shared" si="9"/>
        <v>8135.9</v>
      </c>
      <c r="J56" t="str">
        <f t="shared" si="10"/>
        <v>8135.10</v>
      </c>
      <c r="K56" t="str">
        <f t="shared" si="11"/>
        <v>8135.11</v>
      </c>
      <c r="L56" t="str">
        <f t="shared" si="12"/>
        <v>8135.12</v>
      </c>
      <c r="M56">
        <v>8135</v>
      </c>
      <c r="N56" t="s">
        <v>136</v>
      </c>
      <c r="O56" t="s">
        <v>38</v>
      </c>
      <c r="P56">
        <v>33</v>
      </c>
      <c r="Q56">
        <v>3170</v>
      </c>
      <c r="R56">
        <v>2872</v>
      </c>
      <c r="S56">
        <v>5233</v>
      </c>
      <c r="T56">
        <v>4632</v>
      </c>
      <c r="U56">
        <v>8767</v>
      </c>
      <c r="V56">
        <v>3091</v>
      </c>
      <c r="W56">
        <v>5799</v>
      </c>
      <c r="X56">
        <v>3818</v>
      </c>
      <c r="Y56">
        <v>5435</v>
      </c>
      <c r="Z56">
        <v>4393</v>
      </c>
      <c r="AA56">
        <v>6816</v>
      </c>
      <c r="AB56">
        <v>9857</v>
      </c>
      <c r="AC56">
        <v>63883</v>
      </c>
      <c r="AD56">
        <v>2017</v>
      </c>
    </row>
    <row r="57" spans="1:30">
      <c r="A57" t="str">
        <f t="shared" si="1"/>
        <v>7808.1</v>
      </c>
      <c r="B57" t="str">
        <f t="shared" si="2"/>
        <v>7808.2</v>
      </c>
      <c r="C57" t="str">
        <f t="shared" si="3"/>
        <v>7808.3</v>
      </c>
      <c r="D57" t="str">
        <f t="shared" si="4"/>
        <v>7808.4</v>
      </c>
      <c r="E57" t="str">
        <f t="shared" si="5"/>
        <v>7808.5</v>
      </c>
      <c r="F57" t="str">
        <f t="shared" si="6"/>
        <v>7808.6</v>
      </c>
      <c r="G57" t="str">
        <f t="shared" si="7"/>
        <v>7808.7</v>
      </c>
      <c r="H57" t="str">
        <f t="shared" si="8"/>
        <v>7808.8</v>
      </c>
      <c r="I57" t="str">
        <f t="shared" si="9"/>
        <v>7808.9</v>
      </c>
      <c r="J57" t="str">
        <f t="shared" si="10"/>
        <v>7808.10</v>
      </c>
      <c r="K57" t="str">
        <f t="shared" si="11"/>
        <v>7808.11</v>
      </c>
      <c r="L57" t="str">
        <f t="shared" si="12"/>
        <v>7808.12</v>
      </c>
      <c r="M57">
        <v>7808</v>
      </c>
      <c r="N57" t="s">
        <v>137</v>
      </c>
      <c r="O57" t="s">
        <v>125</v>
      </c>
      <c r="P57">
        <v>32</v>
      </c>
      <c r="Q57">
        <v>4972</v>
      </c>
      <c r="R57">
        <v>5575</v>
      </c>
      <c r="S57">
        <v>7645</v>
      </c>
      <c r="T57">
        <v>7521</v>
      </c>
      <c r="U57">
        <v>9681</v>
      </c>
      <c r="V57">
        <v>6174</v>
      </c>
      <c r="W57">
        <v>4421</v>
      </c>
      <c r="X57">
        <v>4288</v>
      </c>
      <c r="Y57">
        <v>6848</v>
      </c>
      <c r="Z57">
        <v>6865</v>
      </c>
      <c r="AA57">
        <v>9699</v>
      </c>
      <c r="AB57">
        <v>14868</v>
      </c>
      <c r="AC57">
        <v>88557</v>
      </c>
      <c r="AD57">
        <v>2017</v>
      </c>
    </row>
    <row r="58" spans="1:30">
      <c r="A58" t="str">
        <f t="shared" si="1"/>
        <v>817.1</v>
      </c>
      <c r="B58" t="str">
        <f t="shared" si="2"/>
        <v>817.2</v>
      </c>
      <c r="C58" t="str">
        <f t="shared" si="3"/>
        <v>817.3</v>
      </c>
      <c r="D58" t="str">
        <f t="shared" si="4"/>
        <v>817.4</v>
      </c>
      <c r="E58" t="str">
        <f t="shared" si="5"/>
        <v>817.5</v>
      </c>
      <c r="F58" t="str">
        <f t="shared" si="6"/>
        <v>817.6</v>
      </c>
      <c r="G58" t="str">
        <f t="shared" si="7"/>
        <v>817.7</v>
      </c>
      <c r="H58" t="str">
        <f t="shared" si="8"/>
        <v>817.8</v>
      </c>
      <c r="I58" t="str">
        <f t="shared" si="9"/>
        <v>817.9</v>
      </c>
      <c r="J58" t="str">
        <f t="shared" si="10"/>
        <v>817.10</v>
      </c>
      <c r="K58" t="str">
        <f t="shared" si="11"/>
        <v>817.11</v>
      </c>
      <c r="L58" t="str">
        <f t="shared" si="12"/>
        <v>817.12</v>
      </c>
      <c r="M58">
        <v>817</v>
      </c>
      <c r="N58" t="s">
        <v>138</v>
      </c>
      <c r="O58" t="s">
        <v>139</v>
      </c>
      <c r="P58">
        <v>34</v>
      </c>
      <c r="Q58">
        <v>9854</v>
      </c>
      <c r="R58">
        <v>10659</v>
      </c>
      <c r="S58">
        <v>8275</v>
      </c>
      <c r="T58">
        <v>12437</v>
      </c>
      <c r="U58">
        <v>9900</v>
      </c>
      <c r="V58">
        <v>9683</v>
      </c>
      <c r="W58">
        <v>10507</v>
      </c>
      <c r="X58">
        <v>13326</v>
      </c>
      <c r="Y58">
        <v>9970</v>
      </c>
      <c r="Z58">
        <v>11627</v>
      </c>
      <c r="AA58">
        <v>13764</v>
      </c>
      <c r="AB58">
        <v>18656</v>
      </c>
      <c r="AC58">
        <v>138658</v>
      </c>
      <c r="AD58">
        <v>2017</v>
      </c>
    </row>
    <row r="59" spans="1:30">
      <c r="A59" t="str">
        <f t="shared" si="1"/>
        <v>8861.1</v>
      </c>
      <c r="B59" t="str">
        <f t="shared" si="2"/>
        <v>8861.2</v>
      </c>
      <c r="C59" t="str">
        <f t="shared" si="3"/>
        <v>8861.3</v>
      </c>
      <c r="D59" t="str">
        <f t="shared" si="4"/>
        <v>8861.4</v>
      </c>
      <c r="E59" t="str">
        <f t="shared" si="5"/>
        <v>8861.5</v>
      </c>
      <c r="F59" t="str">
        <f t="shared" si="6"/>
        <v>8861.6</v>
      </c>
      <c r="G59" t="str">
        <f t="shared" si="7"/>
        <v>8861.7</v>
      </c>
      <c r="H59" t="str">
        <f t="shared" si="8"/>
        <v>8861.8</v>
      </c>
      <c r="I59" t="str">
        <f t="shared" si="9"/>
        <v>8861.9</v>
      </c>
      <c r="J59" t="str">
        <f t="shared" si="10"/>
        <v>8861.10</v>
      </c>
      <c r="K59" t="str">
        <f t="shared" si="11"/>
        <v>8861.11</v>
      </c>
      <c r="L59" t="str">
        <f t="shared" si="12"/>
        <v>8861.12</v>
      </c>
      <c r="M59">
        <v>8861</v>
      </c>
      <c r="N59" t="s">
        <v>140</v>
      </c>
      <c r="O59" t="s">
        <v>141</v>
      </c>
      <c r="P59">
        <v>41</v>
      </c>
      <c r="Q59">
        <v>3195</v>
      </c>
      <c r="R59">
        <v>3171</v>
      </c>
      <c r="S59">
        <v>3104</v>
      </c>
      <c r="T59">
        <v>5042</v>
      </c>
      <c r="U59">
        <v>4557</v>
      </c>
      <c r="V59">
        <v>3609</v>
      </c>
      <c r="W59">
        <v>2376</v>
      </c>
      <c r="X59">
        <v>2839</v>
      </c>
      <c r="Y59">
        <v>3949</v>
      </c>
      <c r="Z59">
        <v>6755</v>
      </c>
      <c r="AA59">
        <v>5113</v>
      </c>
      <c r="AB59">
        <v>6238</v>
      </c>
      <c r="AC59">
        <v>49948</v>
      </c>
      <c r="AD59">
        <v>2017</v>
      </c>
    </row>
    <row r="60" spans="1:30">
      <c r="A60" t="str">
        <f t="shared" si="1"/>
        <v>8995.1</v>
      </c>
      <c r="B60" t="str">
        <f t="shared" si="2"/>
        <v>8995.2</v>
      </c>
      <c r="C60" t="str">
        <f t="shared" si="3"/>
        <v>8995.3</v>
      </c>
      <c r="D60" t="str">
        <f t="shared" si="4"/>
        <v>8995.4</v>
      </c>
      <c r="E60" t="str">
        <f t="shared" si="5"/>
        <v>8995.5</v>
      </c>
      <c r="F60" t="str">
        <f t="shared" si="6"/>
        <v>8995.6</v>
      </c>
      <c r="G60" t="str">
        <f t="shared" si="7"/>
        <v>8995.7</v>
      </c>
      <c r="H60" t="str">
        <f t="shared" si="8"/>
        <v>8995.8</v>
      </c>
      <c r="I60" t="str">
        <f t="shared" si="9"/>
        <v>8995.9</v>
      </c>
      <c r="J60" t="str">
        <f t="shared" si="10"/>
        <v>8995.10</v>
      </c>
      <c r="K60" t="str">
        <f t="shared" si="11"/>
        <v>8995.11</v>
      </c>
      <c r="L60" t="str">
        <f t="shared" si="12"/>
        <v>8995.12</v>
      </c>
      <c r="M60">
        <v>8995</v>
      </c>
      <c r="N60" t="s">
        <v>142</v>
      </c>
      <c r="O60" t="s">
        <v>143</v>
      </c>
      <c r="P60">
        <v>40</v>
      </c>
      <c r="Q60">
        <v>4255</v>
      </c>
      <c r="R60">
        <v>5671</v>
      </c>
      <c r="S60">
        <v>6295</v>
      </c>
      <c r="T60">
        <v>7150</v>
      </c>
      <c r="U60">
        <v>5541</v>
      </c>
      <c r="V60">
        <v>6555</v>
      </c>
      <c r="W60">
        <v>5000</v>
      </c>
      <c r="X60">
        <v>6000</v>
      </c>
      <c r="Y60">
        <v>5750</v>
      </c>
      <c r="Z60">
        <v>8000</v>
      </c>
      <c r="AA60">
        <v>9065</v>
      </c>
      <c r="AB60">
        <v>10600</v>
      </c>
      <c r="AC60">
        <v>79882</v>
      </c>
      <c r="AD60">
        <v>2017</v>
      </c>
    </row>
    <row r="61" spans="1:30">
      <c r="A61" t="str">
        <f t="shared" si="1"/>
        <v>9234.1</v>
      </c>
      <c r="B61" t="str">
        <f t="shared" si="2"/>
        <v>9234.2</v>
      </c>
      <c r="C61" t="str">
        <f t="shared" si="3"/>
        <v>9234.3</v>
      </c>
      <c r="D61" t="str">
        <f t="shared" si="4"/>
        <v>9234.4</v>
      </c>
      <c r="E61" t="str">
        <f t="shared" si="5"/>
        <v>9234.5</v>
      </c>
      <c r="F61" t="str">
        <f t="shared" si="6"/>
        <v>9234.6</v>
      </c>
      <c r="G61" t="str">
        <f t="shared" si="7"/>
        <v>9234.7</v>
      </c>
      <c r="H61" t="str">
        <f t="shared" si="8"/>
        <v>9234.8</v>
      </c>
      <c r="I61" t="str">
        <f t="shared" si="9"/>
        <v>9234.9</v>
      </c>
      <c r="J61" t="str">
        <f t="shared" si="10"/>
        <v>9234.10</v>
      </c>
      <c r="K61" t="str">
        <f t="shared" si="11"/>
        <v>9234.11</v>
      </c>
      <c r="L61" t="str">
        <f t="shared" si="12"/>
        <v>9234.12</v>
      </c>
      <c r="M61">
        <v>9234</v>
      </c>
      <c r="N61" t="s">
        <v>146</v>
      </c>
      <c r="O61" t="s">
        <v>32</v>
      </c>
      <c r="P61">
        <v>40</v>
      </c>
      <c r="Q61">
        <v>5288</v>
      </c>
      <c r="R61">
        <v>4277</v>
      </c>
      <c r="S61">
        <v>8119</v>
      </c>
      <c r="T61">
        <v>6843</v>
      </c>
      <c r="U61">
        <v>7336</v>
      </c>
      <c r="V61">
        <v>7517</v>
      </c>
      <c r="W61">
        <v>7303</v>
      </c>
      <c r="X61">
        <v>6526</v>
      </c>
      <c r="Y61">
        <v>4276</v>
      </c>
      <c r="Z61">
        <v>10441</v>
      </c>
      <c r="AA61">
        <v>6080</v>
      </c>
      <c r="AB61">
        <v>10598</v>
      </c>
      <c r="AC61">
        <v>84604</v>
      </c>
      <c r="AD61">
        <v>2017</v>
      </c>
    </row>
    <row r="62" spans="1:30">
      <c r="A62" t="str">
        <f t="shared" si="1"/>
        <v>9901.1</v>
      </c>
      <c r="B62" t="str">
        <f t="shared" si="2"/>
        <v>9901.2</v>
      </c>
      <c r="C62" t="str">
        <f t="shared" si="3"/>
        <v>9901.3</v>
      </c>
      <c r="D62" t="str">
        <f t="shared" si="4"/>
        <v>9901.4</v>
      </c>
      <c r="E62" t="str">
        <f t="shared" si="5"/>
        <v>9901.5</v>
      </c>
      <c r="F62" t="str">
        <f t="shared" si="6"/>
        <v>9901.6</v>
      </c>
      <c r="G62" t="str">
        <f t="shared" si="7"/>
        <v>9901.7</v>
      </c>
      <c r="H62" t="str">
        <f t="shared" si="8"/>
        <v>9901.8</v>
      </c>
      <c r="I62" t="str">
        <f t="shared" si="9"/>
        <v>9901.9</v>
      </c>
      <c r="J62" t="str">
        <f t="shared" si="10"/>
        <v>9901.10</v>
      </c>
      <c r="K62" t="str">
        <f t="shared" si="11"/>
        <v>9901.11</v>
      </c>
      <c r="L62" t="str">
        <f t="shared" si="12"/>
        <v>9901.12</v>
      </c>
      <c r="M62">
        <v>9901</v>
      </c>
      <c r="N62" t="s">
        <v>147</v>
      </c>
      <c r="O62" t="s">
        <v>148</v>
      </c>
      <c r="P62">
        <v>38</v>
      </c>
      <c r="Q62">
        <v>3072</v>
      </c>
      <c r="R62">
        <v>4537</v>
      </c>
      <c r="S62">
        <v>4118</v>
      </c>
      <c r="T62">
        <v>3816</v>
      </c>
      <c r="U62">
        <v>3302</v>
      </c>
      <c r="V62">
        <v>2831</v>
      </c>
      <c r="W62">
        <v>3579</v>
      </c>
      <c r="X62">
        <v>2768</v>
      </c>
      <c r="Y62">
        <v>3067</v>
      </c>
      <c r="Z62">
        <v>4235</v>
      </c>
      <c r="AA62">
        <v>6855</v>
      </c>
      <c r="AB62">
        <v>6992</v>
      </c>
      <c r="AC62">
        <v>49172</v>
      </c>
      <c r="AD62">
        <v>2017</v>
      </c>
    </row>
    <row r="63" spans="1:30">
      <c r="A63" t="str">
        <f t="shared" si="1"/>
        <v>1073.1</v>
      </c>
      <c r="B63" t="str">
        <f t="shared" si="2"/>
        <v>1073.2</v>
      </c>
      <c r="C63" t="str">
        <f t="shared" si="3"/>
        <v>1073.3</v>
      </c>
      <c r="D63" t="str">
        <f t="shared" si="4"/>
        <v>1073.4</v>
      </c>
      <c r="E63" t="str">
        <f t="shared" si="5"/>
        <v>1073.5</v>
      </c>
      <c r="F63" t="str">
        <f t="shared" si="6"/>
        <v>1073.6</v>
      </c>
      <c r="G63" t="str">
        <f t="shared" si="7"/>
        <v>1073.7</v>
      </c>
      <c r="H63" t="str">
        <f t="shared" si="8"/>
        <v>1073.8</v>
      </c>
      <c r="I63" t="str">
        <f t="shared" si="9"/>
        <v>1073.9</v>
      </c>
      <c r="J63" t="str">
        <f t="shared" si="10"/>
        <v>1073.10</v>
      </c>
      <c r="K63" t="str">
        <f t="shared" si="11"/>
        <v>1073.11</v>
      </c>
      <c r="L63" t="str">
        <f t="shared" si="12"/>
        <v>1073.12</v>
      </c>
      <c r="M63">
        <v>1073</v>
      </c>
      <c r="N63" t="s">
        <v>149</v>
      </c>
      <c r="O63" t="s">
        <v>150</v>
      </c>
      <c r="P63">
        <v>38</v>
      </c>
      <c r="Q63">
        <v>2551</v>
      </c>
      <c r="R63">
        <v>2208</v>
      </c>
      <c r="S63">
        <v>2115</v>
      </c>
      <c r="T63">
        <v>1641</v>
      </c>
      <c r="U63">
        <v>1975</v>
      </c>
      <c r="V63">
        <v>1549</v>
      </c>
      <c r="W63">
        <v>1363</v>
      </c>
      <c r="X63">
        <v>2923</v>
      </c>
      <c r="Y63">
        <v>1532</v>
      </c>
      <c r="Z63">
        <v>1324</v>
      </c>
      <c r="AA63">
        <v>2276</v>
      </c>
      <c r="AB63">
        <v>3503</v>
      </c>
      <c r="AC63">
        <v>24960</v>
      </c>
      <c r="AD63">
        <v>2017</v>
      </c>
    </row>
    <row r="64" spans="1:30">
      <c r="A64" t="str">
        <f t="shared" si="1"/>
        <v>2700.1</v>
      </c>
      <c r="B64" t="str">
        <f t="shared" si="2"/>
        <v>2700.2</v>
      </c>
      <c r="C64" t="str">
        <f t="shared" si="3"/>
        <v>2700.3</v>
      </c>
      <c r="D64" t="str">
        <f t="shared" si="4"/>
        <v>2700.4</v>
      </c>
      <c r="E64" t="str">
        <f t="shared" si="5"/>
        <v>2700.5</v>
      </c>
      <c r="F64" t="str">
        <f t="shared" si="6"/>
        <v>2700.6</v>
      </c>
      <c r="G64" t="str">
        <f t="shared" si="7"/>
        <v>2700.7</v>
      </c>
      <c r="H64" t="str">
        <f t="shared" si="8"/>
        <v>2700.8</v>
      </c>
      <c r="I64" t="str">
        <f t="shared" si="9"/>
        <v>2700.9</v>
      </c>
      <c r="J64" t="str">
        <f t="shared" si="10"/>
        <v>2700.10</v>
      </c>
      <c r="K64" t="str">
        <f t="shared" si="11"/>
        <v>2700.11</v>
      </c>
      <c r="L64" t="str">
        <f t="shared" si="12"/>
        <v>2700.12</v>
      </c>
      <c r="M64">
        <v>2700</v>
      </c>
      <c r="N64" t="s">
        <v>151</v>
      </c>
      <c r="O64" t="s">
        <v>152</v>
      </c>
      <c r="P64">
        <v>34</v>
      </c>
      <c r="Q64">
        <v>4431</v>
      </c>
      <c r="R64">
        <v>7637</v>
      </c>
      <c r="S64">
        <v>7176</v>
      </c>
      <c r="T64">
        <v>10435</v>
      </c>
      <c r="U64">
        <v>7540</v>
      </c>
      <c r="V64">
        <v>6698</v>
      </c>
      <c r="W64">
        <v>7812</v>
      </c>
      <c r="X64">
        <v>6946</v>
      </c>
      <c r="Y64">
        <v>7580</v>
      </c>
      <c r="Z64">
        <v>9056</v>
      </c>
      <c r="AA64">
        <v>10592</v>
      </c>
      <c r="AB64">
        <v>8700</v>
      </c>
      <c r="AC64">
        <v>94603</v>
      </c>
      <c r="AD64">
        <v>2017</v>
      </c>
    </row>
    <row r="65" spans="1:30">
      <c r="A65" t="str">
        <f t="shared" si="1"/>
        <v>4630.1</v>
      </c>
      <c r="B65" t="str">
        <f t="shared" si="2"/>
        <v>4630.2</v>
      </c>
      <c r="C65" t="str">
        <f t="shared" si="3"/>
        <v>4630.3</v>
      </c>
      <c r="D65" t="str">
        <f t="shared" si="4"/>
        <v>4630.4</v>
      </c>
      <c r="E65" t="str">
        <f t="shared" si="5"/>
        <v>4630.5</v>
      </c>
      <c r="F65" t="str">
        <f t="shared" si="6"/>
        <v>4630.6</v>
      </c>
      <c r="G65" t="str">
        <f t="shared" si="7"/>
        <v>4630.7</v>
      </c>
      <c r="H65" t="str">
        <f t="shared" si="8"/>
        <v>4630.8</v>
      </c>
      <c r="I65" t="str">
        <f t="shared" si="9"/>
        <v>4630.9</v>
      </c>
      <c r="J65" t="str">
        <f t="shared" si="10"/>
        <v>4630.10</v>
      </c>
      <c r="K65" t="str">
        <f t="shared" si="11"/>
        <v>4630.11</v>
      </c>
      <c r="L65" t="str">
        <f t="shared" si="12"/>
        <v>4630.12</v>
      </c>
      <c r="M65">
        <v>4630</v>
      </c>
      <c r="N65" t="s">
        <v>151</v>
      </c>
      <c r="O65" t="s">
        <v>153</v>
      </c>
      <c r="P65">
        <v>41</v>
      </c>
      <c r="Q65">
        <v>2409</v>
      </c>
      <c r="R65">
        <v>2901</v>
      </c>
      <c r="S65">
        <v>3880</v>
      </c>
      <c r="T65">
        <v>2459</v>
      </c>
      <c r="U65">
        <v>3139</v>
      </c>
      <c r="V65">
        <v>3442</v>
      </c>
      <c r="W65">
        <v>2956</v>
      </c>
      <c r="X65">
        <v>2915</v>
      </c>
      <c r="Y65">
        <v>2280</v>
      </c>
      <c r="Z65">
        <v>4947</v>
      </c>
      <c r="AA65">
        <v>5915</v>
      </c>
      <c r="AB65">
        <v>3704</v>
      </c>
      <c r="AC65">
        <v>40947</v>
      </c>
      <c r="AD65">
        <v>2017</v>
      </c>
    </row>
    <row r="66" spans="1:30">
      <c r="A66" t="str">
        <f t="shared" si="1"/>
        <v>834.1</v>
      </c>
      <c r="B66" t="str">
        <f t="shared" si="2"/>
        <v>834.2</v>
      </c>
      <c r="C66" t="str">
        <f t="shared" si="3"/>
        <v>834.3</v>
      </c>
      <c r="D66" t="str">
        <f t="shared" si="4"/>
        <v>834.4</v>
      </c>
      <c r="E66" t="str">
        <f t="shared" si="5"/>
        <v>834.5</v>
      </c>
      <c r="F66" t="str">
        <f t="shared" si="6"/>
        <v>834.6</v>
      </c>
      <c r="G66" t="str">
        <f t="shared" si="7"/>
        <v>834.7</v>
      </c>
      <c r="H66" t="str">
        <f t="shared" si="8"/>
        <v>834.8</v>
      </c>
      <c r="I66" t="str">
        <f t="shared" si="9"/>
        <v>834.9</v>
      </c>
      <c r="J66" t="str">
        <f t="shared" si="10"/>
        <v>834.10</v>
      </c>
      <c r="K66" t="str">
        <f t="shared" si="11"/>
        <v>834.11</v>
      </c>
      <c r="L66" t="str">
        <f t="shared" si="12"/>
        <v>834.12</v>
      </c>
      <c r="M66">
        <v>834</v>
      </c>
      <c r="N66" t="s">
        <v>154</v>
      </c>
      <c r="O66" t="s">
        <v>155</v>
      </c>
      <c r="P66">
        <v>40</v>
      </c>
      <c r="Q66">
        <v>5560</v>
      </c>
      <c r="R66">
        <v>5111</v>
      </c>
      <c r="S66">
        <v>5990</v>
      </c>
      <c r="T66">
        <v>4874</v>
      </c>
      <c r="U66">
        <v>5234</v>
      </c>
      <c r="V66">
        <v>4701</v>
      </c>
      <c r="W66">
        <v>4450</v>
      </c>
      <c r="X66">
        <v>5600</v>
      </c>
      <c r="Y66">
        <v>6103</v>
      </c>
      <c r="Z66">
        <v>7365</v>
      </c>
      <c r="AA66">
        <v>6501</v>
      </c>
      <c r="AB66">
        <v>6343</v>
      </c>
      <c r="AC66">
        <v>67832</v>
      </c>
      <c r="AD66">
        <v>2017</v>
      </c>
    </row>
    <row r="67" spans="1:30">
      <c r="A67" t="str">
        <f t="shared" si="1"/>
        <v>839.1</v>
      </c>
      <c r="B67" t="str">
        <f t="shared" si="2"/>
        <v>839.2</v>
      </c>
      <c r="C67" t="str">
        <f t="shared" si="3"/>
        <v>839.3</v>
      </c>
      <c r="D67" t="str">
        <f t="shared" si="4"/>
        <v>839.4</v>
      </c>
      <c r="E67" t="str">
        <f t="shared" si="5"/>
        <v>839.5</v>
      </c>
      <c r="F67" t="str">
        <f t="shared" si="6"/>
        <v>839.6</v>
      </c>
      <c r="G67" t="str">
        <f t="shared" si="7"/>
        <v>839.7</v>
      </c>
      <c r="H67" t="str">
        <f t="shared" si="8"/>
        <v>839.8</v>
      </c>
      <c r="I67" t="str">
        <f t="shared" si="9"/>
        <v>839.9</v>
      </c>
      <c r="J67" t="str">
        <f t="shared" si="10"/>
        <v>839.10</v>
      </c>
      <c r="K67" t="str">
        <f t="shared" si="11"/>
        <v>839.11</v>
      </c>
      <c r="L67" t="str">
        <f t="shared" si="12"/>
        <v>839.12</v>
      </c>
      <c r="M67">
        <v>839</v>
      </c>
      <c r="N67" t="s">
        <v>156</v>
      </c>
      <c r="O67" t="s">
        <v>157</v>
      </c>
      <c r="P67">
        <v>40</v>
      </c>
      <c r="Q67">
        <v>5219</v>
      </c>
      <c r="R67">
        <v>2988</v>
      </c>
      <c r="S67">
        <v>4809</v>
      </c>
      <c r="T67">
        <v>5045</v>
      </c>
      <c r="U67">
        <v>4214</v>
      </c>
      <c r="V67">
        <v>3518</v>
      </c>
      <c r="W67">
        <v>3500</v>
      </c>
      <c r="X67">
        <v>4300</v>
      </c>
      <c r="Y67">
        <v>5503</v>
      </c>
      <c r="Z67">
        <v>5546</v>
      </c>
      <c r="AA67">
        <v>5341</v>
      </c>
      <c r="AB67">
        <v>4436</v>
      </c>
      <c r="AC67">
        <v>54419</v>
      </c>
      <c r="AD67">
        <v>2017</v>
      </c>
    </row>
    <row r="68" spans="1:30">
      <c r="A68" t="str">
        <f t="shared" ref="A68:A97" si="13">$M68&amp;"."&amp;$Q$1</f>
        <v>4190.1</v>
      </c>
      <c r="B68" t="str">
        <f t="shared" ref="B68:B97" si="14">$M68&amp;"."&amp;$R$1</f>
        <v>4190.2</v>
      </c>
      <c r="C68" t="str">
        <f t="shared" ref="C68:C97" si="15">$M68&amp;"."&amp;$S$1</f>
        <v>4190.3</v>
      </c>
      <c r="D68" t="str">
        <f t="shared" ref="D68:D97" si="16">$M68&amp;"."&amp;$T$1</f>
        <v>4190.4</v>
      </c>
      <c r="E68" t="str">
        <f t="shared" ref="E68:E97" si="17">$M68&amp;"."&amp;$U$1</f>
        <v>4190.5</v>
      </c>
      <c r="F68" t="str">
        <f t="shared" ref="F68:F97" si="18">$M68&amp;"."&amp;$V$1</f>
        <v>4190.6</v>
      </c>
      <c r="G68" t="str">
        <f t="shared" ref="G68:G97" si="19">$M68&amp;"."&amp;$W$1</f>
        <v>4190.7</v>
      </c>
      <c r="H68" t="str">
        <f t="shared" ref="H68:H97" si="20">$M68&amp;"."&amp;$X$1</f>
        <v>4190.8</v>
      </c>
      <c r="I68" t="str">
        <f t="shared" ref="I68:I97" si="21">$M68&amp;"."&amp;$Y$1</f>
        <v>4190.9</v>
      </c>
      <c r="J68" t="str">
        <f t="shared" ref="J68:J97" si="22">$M68&amp;"."&amp;$Z$1</f>
        <v>4190.10</v>
      </c>
      <c r="K68" t="str">
        <f t="shared" ref="K68:K97" si="23">$M68&amp;"."&amp;$AA$1</f>
        <v>4190.11</v>
      </c>
      <c r="L68" t="str">
        <f t="shared" ref="L68:L97" si="24">$M68&amp;"."&amp;$AB$1</f>
        <v>4190.12</v>
      </c>
      <c r="M68">
        <v>4190</v>
      </c>
      <c r="N68" t="s">
        <v>158</v>
      </c>
      <c r="O68" t="s">
        <v>41</v>
      </c>
      <c r="P68">
        <v>38</v>
      </c>
      <c r="Q68">
        <v>5421</v>
      </c>
      <c r="R68">
        <v>5032</v>
      </c>
      <c r="S68">
        <v>5185</v>
      </c>
      <c r="T68">
        <v>8888</v>
      </c>
      <c r="U68">
        <v>7258</v>
      </c>
      <c r="V68">
        <v>3998</v>
      </c>
      <c r="W68">
        <v>6382</v>
      </c>
      <c r="X68">
        <v>4525</v>
      </c>
      <c r="Y68">
        <v>5628</v>
      </c>
      <c r="Z68">
        <v>7839</v>
      </c>
      <c r="AA68">
        <v>7360</v>
      </c>
      <c r="AB68">
        <v>8759</v>
      </c>
      <c r="AC68">
        <v>76275</v>
      </c>
      <c r="AD68">
        <v>2017</v>
      </c>
    </row>
    <row r="69" spans="1:30">
      <c r="A69" t="str">
        <f t="shared" si="13"/>
        <v>695.1</v>
      </c>
      <c r="B69" t="str">
        <f t="shared" si="14"/>
        <v>695.2</v>
      </c>
      <c r="C69" t="str">
        <f t="shared" si="15"/>
        <v>695.3</v>
      </c>
      <c r="D69" t="str">
        <f t="shared" si="16"/>
        <v>695.4</v>
      </c>
      <c r="E69" t="str">
        <f t="shared" si="17"/>
        <v>695.5</v>
      </c>
      <c r="F69" t="str">
        <f t="shared" si="18"/>
        <v>695.6</v>
      </c>
      <c r="G69" t="str">
        <f t="shared" si="19"/>
        <v>695.7</v>
      </c>
      <c r="H69" t="str">
        <f t="shared" si="20"/>
        <v>695.8</v>
      </c>
      <c r="I69" t="str">
        <f t="shared" si="21"/>
        <v>695.9</v>
      </c>
      <c r="J69" t="str">
        <f t="shared" si="22"/>
        <v>695.10</v>
      </c>
      <c r="K69" t="str">
        <f t="shared" si="23"/>
        <v>695.11</v>
      </c>
      <c r="L69" t="str">
        <f t="shared" si="24"/>
        <v>695.12</v>
      </c>
      <c r="M69">
        <v>695</v>
      </c>
      <c r="N69" t="s">
        <v>159</v>
      </c>
      <c r="O69" t="s">
        <v>160</v>
      </c>
      <c r="P69">
        <v>32</v>
      </c>
      <c r="Q69">
        <v>2008</v>
      </c>
      <c r="R69">
        <v>2889</v>
      </c>
      <c r="S69">
        <v>4556</v>
      </c>
      <c r="T69">
        <v>4168</v>
      </c>
      <c r="U69">
        <v>3787</v>
      </c>
      <c r="V69">
        <v>4087</v>
      </c>
      <c r="W69">
        <v>3144</v>
      </c>
      <c r="X69">
        <v>2244</v>
      </c>
      <c r="Y69">
        <v>2519</v>
      </c>
      <c r="Z69">
        <v>3072</v>
      </c>
      <c r="AA69">
        <v>5112</v>
      </c>
      <c r="AB69">
        <v>5577</v>
      </c>
      <c r="AC69">
        <v>43163</v>
      </c>
      <c r="AD69">
        <v>2017</v>
      </c>
    </row>
    <row r="70" spans="1:30">
      <c r="A70" t="str">
        <f t="shared" si="13"/>
        <v>831.1</v>
      </c>
      <c r="B70" t="str">
        <f t="shared" si="14"/>
        <v>831.2</v>
      </c>
      <c r="C70" t="str">
        <f t="shared" si="15"/>
        <v>831.3</v>
      </c>
      <c r="D70" t="str">
        <f t="shared" si="16"/>
        <v>831.4</v>
      </c>
      <c r="E70" t="str">
        <f t="shared" si="17"/>
        <v>831.5</v>
      </c>
      <c r="F70" t="str">
        <f t="shared" si="18"/>
        <v>831.6</v>
      </c>
      <c r="G70" t="str">
        <f t="shared" si="19"/>
        <v>831.7</v>
      </c>
      <c r="H70" t="str">
        <f t="shared" si="20"/>
        <v>831.8</v>
      </c>
      <c r="I70" t="str">
        <f t="shared" si="21"/>
        <v>831.9</v>
      </c>
      <c r="J70" t="str">
        <f t="shared" si="22"/>
        <v>831.10</v>
      </c>
      <c r="K70" t="str">
        <f t="shared" si="23"/>
        <v>831.11</v>
      </c>
      <c r="L70" t="str">
        <f t="shared" si="24"/>
        <v>831.12</v>
      </c>
      <c r="M70">
        <v>831</v>
      </c>
      <c r="N70" t="s">
        <v>159</v>
      </c>
      <c r="O70" t="s">
        <v>161</v>
      </c>
      <c r="P70">
        <v>34</v>
      </c>
      <c r="Q70">
        <v>3353</v>
      </c>
      <c r="R70">
        <v>4905</v>
      </c>
      <c r="S70">
        <v>4950</v>
      </c>
      <c r="T70">
        <v>4832</v>
      </c>
      <c r="U70">
        <v>5611</v>
      </c>
      <c r="V70">
        <v>4334</v>
      </c>
      <c r="W70">
        <v>4690</v>
      </c>
      <c r="X70">
        <v>3911</v>
      </c>
      <c r="Y70">
        <v>4735</v>
      </c>
      <c r="Z70">
        <v>4028</v>
      </c>
      <c r="AA70">
        <v>9327</v>
      </c>
      <c r="AB70">
        <v>8310</v>
      </c>
      <c r="AC70">
        <v>62986</v>
      </c>
      <c r="AD70">
        <v>2017</v>
      </c>
    </row>
    <row r="71" spans="1:30">
      <c r="A71" t="str">
        <f t="shared" si="13"/>
        <v>1143.1</v>
      </c>
      <c r="B71" t="str">
        <f t="shared" si="14"/>
        <v>1143.2</v>
      </c>
      <c r="C71" t="str">
        <f t="shared" si="15"/>
        <v>1143.3</v>
      </c>
      <c r="D71" t="str">
        <f t="shared" si="16"/>
        <v>1143.4</v>
      </c>
      <c r="E71" t="str">
        <f t="shared" si="17"/>
        <v>1143.5</v>
      </c>
      <c r="F71" t="str">
        <f t="shared" si="18"/>
        <v>1143.6</v>
      </c>
      <c r="G71" t="str">
        <f t="shared" si="19"/>
        <v>1143.7</v>
      </c>
      <c r="H71" t="str">
        <f t="shared" si="20"/>
        <v>1143.8</v>
      </c>
      <c r="I71" t="str">
        <f t="shared" si="21"/>
        <v>1143.9</v>
      </c>
      <c r="J71" t="str">
        <f t="shared" si="22"/>
        <v>1143.10</v>
      </c>
      <c r="K71" t="str">
        <f t="shared" si="23"/>
        <v>1143.11</v>
      </c>
      <c r="L71" t="str">
        <f t="shared" si="24"/>
        <v>1143.12</v>
      </c>
      <c r="M71">
        <v>1143</v>
      </c>
      <c r="N71" t="s">
        <v>159</v>
      </c>
      <c r="O71" t="s">
        <v>27</v>
      </c>
      <c r="P71">
        <v>41</v>
      </c>
      <c r="Q71">
        <v>4198</v>
      </c>
      <c r="R71">
        <v>4270</v>
      </c>
      <c r="S71">
        <v>5505</v>
      </c>
      <c r="T71">
        <v>7026</v>
      </c>
      <c r="U71">
        <v>4837</v>
      </c>
      <c r="V71">
        <v>4722</v>
      </c>
      <c r="W71">
        <v>3452</v>
      </c>
      <c r="X71">
        <v>3260</v>
      </c>
      <c r="Y71">
        <v>4302</v>
      </c>
      <c r="Z71">
        <v>9786</v>
      </c>
      <c r="AA71">
        <v>4972</v>
      </c>
      <c r="AB71">
        <v>6125</v>
      </c>
      <c r="AC71">
        <v>62455</v>
      </c>
      <c r="AD71">
        <v>2017</v>
      </c>
    </row>
    <row r="72" spans="1:30">
      <c r="A72" t="str">
        <f t="shared" si="13"/>
        <v>2496.1</v>
      </c>
      <c r="B72" t="str">
        <f t="shared" si="14"/>
        <v>2496.2</v>
      </c>
      <c r="C72" t="str">
        <f t="shared" si="15"/>
        <v>2496.3</v>
      </c>
      <c r="D72" t="str">
        <f t="shared" si="16"/>
        <v>2496.4</v>
      </c>
      <c r="E72" t="str">
        <f t="shared" si="17"/>
        <v>2496.5</v>
      </c>
      <c r="F72" t="str">
        <f t="shared" si="18"/>
        <v>2496.6</v>
      </c>
      <c r="G72" t="str">
        <f t="shared" si="19"/>
        <v>2496.7</v>
      </c>
      <c r="H72" t="str">
        <f t="shared" si="20"/>
        <v>2496.8</v>
      </c>
      <c r="I72" t="str">
        <f t="shared" si="21"/>
        <v>2496.9</v>
      </c>
      <c r="J72" t="str">
        <f t="shared" si="22"/>
        <v>2496.10</v>
      </c>
      <c r="K72" t="str">
        <f t="shared" si="23"/>
        <v>2496.11</v>
      </c>
      <c r="L72" t="str">
        <f t="shared" si="24"/>
        <v>2496.12</v>
      </c>
      <c r="M72">
        <v>2496</v>
      </c>
      <c r="N72" t="s">
        <v>240</v>
      </c>
      <c r="O72" t="s">
        <v>241</v>
      </c>
      <c r="P72">
        <v>34</v>
      </c>
      <c r="Q72">
        <v>1776</v>
      </c>
      <c r="R72">
        <v>1882</v>
      </c>
      <c r="S72">
        <v>3022</v>
      </c>
      <c r="T72">
        <v>3270</v>
      </c>
      <c r="U72">
        <v>3191</v>
      </c>
      <c r="V72">
        <v>4256</v>
      </c>
      <c r="W72">
        <v>3697</v>
      </c>
      <c r="X72">
        <v>2908</v>
      </c>
      <c r="Y72">
        <v>2658</v>
      </c>
      <c r="Z72">
        <v>3574</v>
      </c>
      <c r="AA72">
        <v>4313</v>
      </c>
      <c r="AB72">
        <v>4066</v>
      </c>
      <c r="AC72">
        <v>38613</v>
      </c>
      <c r="AD72">
        <v>2017</v>
      </c>
    </row>
    <row r="73" spans="1:30">
      <c r="A73" t="str">
        <f t="shared" si="13"/>
        <v>2715.1</v>
      </c>
      <c r="B73" t="str">
        <f t="shared" si="14"/>
        <v>2715.2</v>
      </c>
      <c r="C73" t="str">
        <f t="shared" si="15"/>
        <v>2715.3</v>
      </c>
      <c r="D73" t="str">
        <f t="shared" si="16"/>
        <v>2715.4</v>
      </c>
      <c r="E73" t="str">
        <f t="shared" si="17"/>
        <v>2715.5</v>
      </c>
      <c r="F73" t="str">
        <f t="shared" si="18"/>
        <v>2715.6</v>
      </c>
      <c r="G73" t="str">
        <f t="shared" si="19"/>
        <v>2715.7</v>
      </c>
      <c r="H73" t="str">
        <f t="shared" si="20"/>
        <v>2715.8</v>
      </c>
      <c r="I73" t="str">
        <f t="shared" si="21"/>
        <v>2715.9</v>
      </c>
      <c r="J73" t="str">
        <f t="shared" si="22"/>
        <v>2715.10</v>
      </c>
      <c r="K73" t="str">
        <f t="shared" si="23"/>
        <v>2715.11</v>
      </c>
      <c r="L73" t="str">
        <f t="shared" si="24"/>
        <v>2715.12</v>
      </c>
      <c r="M73">
        <v>2715</v>
      </c>
      <c r="N73" t="s">
        <v>162</v>
      </c>
      <c r="O73" t="s">
        <v>163</v>
      </c>
      <c r="P73">
        <v>38</v>
      </c>
      <c r="Q73">
        <v>5802</v>
      </c>
      <c r="R73">
        <v>6264</v>
      </c>
      <c r="S73">
        <v>9642</v>
      </c>
      <c r="T73">
        <v>8099</v>
      </c>
      <c r="U73">
        <v>8573</v>
      </c>
      <c r="V73">
        <v>9562</v>
      </c>
      <c r="W73">
        <v>6424</v>
      </c>
      <c r="X73">
        <v>5319</v>
      </c>
      <c r="Y73">
        <v>5856</v>
      </c>
      <c r="Z73">
        <v>8083</v>
      </c>
      <c r="AA73">
        <v>10302</v>
      </c>
      <c r="AB73">
        <v>13087</v>
      </c>
      <c r="AC73">
        <v>97013</v>
      </c>
      <c r="AD73">
        <v>2017</v>
      </c>
    </row>
    <row r="74" spans="1:30">
      <c r="A74" t="str">
        <f t="shared" si="13"/>
        <v>2744.1</v>
      </c>
      <c r="B74" t="str">
        <f t="shared" si="14"/>
        <v>2744.2</v>
      </c>
      <c r="C74" t="str">
        <f t="shared" si="15"/>
        <v>2744.3</v>
      </c>
      <c r="D74" t="str">
        <f t="shared" si="16"/>
        <v>2744.4</v>
      </c>
      <c r="E74" t="str">
        <f t="shared" si="17"/>
        <v>2744.5</v>
      </c>
      <c r="F74" t="str">
        <f t="shared" si="18"/>
        <v>2744.6</v>
      </c>
      <c r="G74" t="str">
        <f t="shared" si="19"/>
        <v>2744.7</v>
      </c>
      <c r="H74" t="str">
        <f t="shared" si="20"/>
        <v>2744.8</v>
      </c>
      <c r="I74" t="str">
        <f t="shared" si="21"/>
        <v>2744.9</v>
      </c>
      <c r="J74" t="str">
        <f t="shared" si="22"/>
        <v>2744.10</v>
      </c>
      <c r="K74" t="str">
        <f t="shared" si="23"/>
        <v>2744.11</v>
      </c>
      <c r="L74" t="str">
        <f t="shared" si="24"/>
        <v>2744.12</v>
      </c>
      <c r="M74">
        <v>2744</v>
      </c>
      <c r="N74" t="s">
        <v>164</v>
      </c>
      <c r="O74" t="s">
        <v>165</v>
      </c>
      <c r="P74">
        <v>33</v>
      </c>
      <c r="Q74">
        <v>1363</v>
      </c>
      <c r="R74">
        <v>1709</v>
      </c>
      <c r="S74">
        <v>2511</v>
      </c>
      <c r="T74">
        <v>2506</v>
      </c>
      <c r="U74">
        <v>2910</v>
      </c>
      <c r="V74">
        <v>2024</v>
      </c>
      <c r="W74">
        <v>1982</v>
      </c>
      <c r="X74">
        <v>2430</v>
      </c>
      <c r="Y74">
        <v>2248</v>
      </c>
      <c r="Z74">
        <v>2729</v>
      </c>
      <c r="AA74">
        <v>2761</v>
      </c>
      <c r="AB74">
        <v>3769</v>
      </c>
      <c r="AC74">
        <v>28942</v>
      </c>
      <c r="AD74">
        <v>2017</v>
      </c>
    </row>
    <row r="75" spans="1:30">
      <c r="A75" t="str">
        <f t="shared" si="13"/>
        <v>3686.1</v>
      </c>
      <c r="B75" t="str">
        <f t="shared" si="14"/>
        <v>3686.2</v>
      </c>
      <c r="C75" t="str">
        <f t="shared" si="15"/>
        <v>3686.3</v>
      </c>
      <c r="D75" t="str">
        <f t="shared" si="16"/>
        <v>3686.4</v>
      </c>
      <c r="E75" t="str">
        <f t="shared" si="17"/>
        <v>3686.5</v>
      </c>
      <c r="F75" t="str">
        <f t="shared" si="18"/>
        <v>3686.6</v>
      </c>
      <c r="G75" t="str">
        <f t="shared" si="19"/>
        <v>3686.7</v>
      </c>
      <c r="H75" t="str">
        <f t="shared" si="20"/>
        <v>3686.8</v>
      </c>
      <c r="I75" t="str">
        <f t="shared" si="21"/>
        <v>3686.9</v>
      </c>
      <c r="J75" t="str">
        <f t="shared" si="22"/>
        <v>3686.10</v>
      </c>
      <c r="K75" t="str">
        <f t="shared" si="23"/>
        <v>3686.11</v>
      </c>
      <c r="L75" t="str">
        <f t="shared" si="24"/>
        <v>3686.12</v>
      </c>
      <c r="M75">
        <v>3686</v>
      </c>
      <c r="N75" t="s">
        <v>166</v>
      </c>
      <c r="O75" t="s">
        <v>167</v>
      </c>
      <c r="P75">
        <v>40</v>
      </c>
      <c r="Q75">
        <v>6041</v>
      </c>
      <c r="R75">
        <v>8994</v>
      </c>
      <c r="S75">
        <v>12156</v>
      </c>
      <c r="T75">
        <v>11864</v>
      </c>
      <c r="U75">
        <v>10628</v>
      </c>
      <c r="V75">
        <v>10972</v>
      </c>
      <c r="W75">
        <v>9118</v>
      </c>
      <c r="X75">
        <v>7837</v>
      </c>
      <c r="Y75">
        <v>9509</v>
      </c>
      <c r="Z75">
        <v>10233</v>
      </c>
      <c r="AA75">
        <v>8058</v>
      </c>
      <c r="AB75">
        <v>12772</v>
      </c>
      <c r="AC75">
        <v>118182</v>
      </c>
      <c r="AD75">
        <v>2017</v>
      </c>
    </row>
    <row r="76" spans="1:30">
      <c r="A76" t="str">
        <f t="shared" si="13"/>
        <v>7355.1</v>
      </c>
      <c r="B76" t="str">
        <f t="shared" si="14"/>
        <v>7355.2</v>
      </c>
      <c r="C76" t="str">
        <f t="shared" si="15"/>
        <v>7355.3</v>
      </c>
      <c r="D76" t="str">
        <f t="shared" si="16"/>
        <v>7355.4</v>
      </c>
      <c r="E76" t="str">
        <f t="shared" si="17"/>
        <v>7355.5</v>
      </c>
      <c r="F76" t="str">
        <f t="shared" si="18"/>
        <v>7355.6</v>
      </c>
      <c r="G76" t="str">
        <f t="shared" si="19"/>
        <v>7355.7</v>
      </c>
      <c r="H76" t="str">
        <f t="shared" si="20"/>
        <v>7355.8</v>
      </c>
      <c r="I76" t="str">
        <f t="shared" si="21"/>
        <v>7355.9</v>
      </c>
      <c r="J76" t="str">
        <f t="shared" si="22"/>
        <v>7355.10</v>
      </c>
      <c r="K76" t="str">
        <f t="shared" si="23"/>
        <v>7355.11</v>
      </c>
      <c r="L76" t="str">
        <f t="shared" si="24"/>
        <v>7355.12</v>
      </c>
      <c r="M76">
        <v>7355</v>
      </c>
      <c r="N76" t="s">
        <v>168</v>
      </c>
      <c r="O76" t="s">
        <v>33</v>
      </c>
      <c r="P76">
        <v>38</v>
      </c>
      <c r="Q76">
        <v>6252</v>
      </c>
      <c r="R76">
        <v>4213</v>
      </c>
      <c r="S76">
        <v>7432</v>
      </c>
      <c r="T76">
        <v>6420</v>
      </c>
      <c r="U76">
        <v>6212</v>
      </c>
      <c r="V76">
        <v>5502</v>
      </c>
      <c r="W76">
        <v>5976</v>
      </c>
      <c r="X76">
        <v>4849</v>
      </c>
      <c r="Y76">
        <v>3870</v>
      </c>
      <c r="Z76">
        <v>6100</v>
      </c>
      <c r="AA76">
        <v>8500</v>
      </c>
      <c r="AB76">
        <v>11024</v>
      </c>
      <c r="AC76">
        <v>76350</v>
      </c>
      <c r="AD76">
        <v>2017</v>
      </c>
    </row>
    <row r="77" spans="1:30">
      <c r="A77" t="str">
        <f t="shared" si="13"/>
        <v>7958.1</v>
      </c>
      <c r="B77" t="str">
        <f t="shared" si="14"/>
        <v>7958.2</v>
      </c>
      <c r="C77" t="str">
        <f t="shared" si="15"/>
        <v>7958.3</v>
      </c>
      <c r="D77" t="str">
        <f t="shared" si="16"/>
        <v>7958.4</v>
      </c>
      <c r="E77" t="str">
        <f t="shared" si="17"/>
        <v>7958.5</v>
      </c>
      <c r="F77" t="str">
        <f t="shared" si="18"/>
        <v>7958.6</v>
      </c>
      <c r="G77" t="str">
        <f t="shared" si="19"/>
        <v>7958.7</v>
      </c>
      <c r="H77" t="str">
        <f t="shared" si="20"/>
        <v>7958.8</v>
      </c>
      <c r="I77" t="str">
        <f t="shared" si="21"/>
        <v>7958.9</v>
      </c>
      <c r="J77" t="str">
        <f t="shared" si="22"/>
        <v>7958.10</v>
      </c>
      <c r="K77" t="str">
        <f t="shared" si="23"/>
        <v>7958.11</v>
      </c>
      <c r="L77" t="str">
        <f t="shared" si="24"/>
        <v>7958.12</v>
      </c>
      <c r="M77">
        <v>7958</v>
      </c>
      <c r="N77" t="s">
        <v>169</v>
      </c>
      <c r="O77" t="s">
        <v>20</v>
      </c>
      <c r="P77">
        <v>33</v>
      </c>
      <c r="Q77">
        <v>2699</v>
      </c>
      <c r="R77">
        <v>2239</v>
      </c>
      <c r="S77">
        <v>3184</v>
      </c>
      <c r="T77">
        <v>2847</v>
      </c>
      <c r="U77">
        <v>3243</v>
      </c>
      <c r="V77">
        <v>2484</v>
      </c>
      <c r="W77">
        <v>2519</v>
      </c>
      <c r="X77">
        <v>1840</v>
      </c>
      <c r="Y77">
        <v>2897</v>
      </c>
      <c r="Z77">
        <v>2209</v>
      </c>
      <c r="AA77">
        <v>3240</v>
      </c>
      <c r="AB77">
        <v>3007</v>
      </c>
      <c r="AC77">
        <v>32408</v>
      </c>
      <c r="AD77">
        <v>2017</v>
      </c>
    </row>
    <row r="78" spans="1:30">
      <c r="A78" t="str">
        <f t="shared" si="13"/>
        <v>9497.1</v>
      </c>
      <c r="B78" t="str">
        <f t="shared" si="14"/>
        <v>9497.2</v>
      </c>
      <c r="C78" t="str">
        <f t="shared" si="15"/>
        <v>9497.3</v>
      </c>
      <c r="D78" t="str">
        <f t="shared" si="16"/>
        <v>9497.4</v>
      </c>
      <c r="E78" t="str">
        <f t="shared" si="17"/>
        <v>9497.5</v>
      </c>
      <c r="F78" t="str">
        <f t="shared" si="18"/>
        <v>9497.6</v>
      </c>
      <c r="G78" t="str">
        <f t="shared" si="19"/>
        <v>9497.7</v>
      </c>
      <c r="H78" t="str">
        <f t="shared" si="20"/>
        <v>9497.8</v>
      </c>
      <c r="I78" t="str">
        <f t="shared" si="21"/>
        <v>9497.9</v>
      </c>
      <c r="J78" t="str">
        <f t="shared" si="22"/>
        <v>9497.10</v>
      </c>
      <c r="K78" t="str">
        <f t="shared" si="23"/>
        <v>9497.11</v>
      </c>
      <c r="L78" t="str">
        <f t="shared" si="24"/>
        <v>9497.12</v>
      </c>
      <c r="M78">
        <v>9497</v>
      </c>
      <c r="N78" t="s">
        <v>171</v>
      </c>
      <c r="O78" t="s">
        <v>172</v>
      </c>
      <c r="P78">
        <v>41</v>
      </c>
      <c r="Q78">
        <v>3466</v>
      </c>
      <c r="R78">
        <v>3918</v>
      </c>
      <c r="S78">
        <v>5042</v>
      </c>
      <c r="T78">
        <v>4603</v>
      </c>
      <c r="U78">
        <v>4467</v>
      </c>
      <c r="V78">
        <v>4454</v>
      </c>
      <c r="W78">
        <v>4074</v>
      </c>
      <c r="X78">
        <v>2953</v>
      </c>
      <c r="Y78">
        <v>2748</v>
      </c>
      <c r="Z78">
        <v>5559</v>
      </c>
      <c r="AA78">
        <v>6744</v>
      </c>
      <c r="AB78">
        <v>4323</v>
      </c>
      <c r="AC78">
        <v>52351</v>
      </c>
      <c r="AD78">
        <v>2017</v>
      </c>
    </row>
    <row r="79" spans="1:30">
      <c r="A79" t="str">
        <f t="shared" si="13"/>
        <v>10066.1</v>
      </c>
      <c r="B79" t="str">
        <f t="shared" si="14"/>
        <v>10066.2</v>
      </c>
      <c r="C79" t="str">
        <f t="shared" si="15"/>
        <v>10066.3</v>
      </c>
      <c r="D79" t="str">
        <f t="shared" si="16"/>
        <v>10066.4</v>
      </c>
      <c r="E79" t="str">
        <f t="shared" si="17"/>
        <v>10066.5</v>
      </c>
      <c r="F79" t="str">
        <f t="shared" si="18"/>
        <v>10066.6</v>
      </c>
      <c r="G79" t="str">
        <f t="shared" si="19"/>
        <v>10066.7</v>
      </c>
      <c r="H79" t="str">
        <f t="shared" si="20"/>
        <v>10066.8</v>
      </c>
      <c r="I79" t="str">
        <f t="shared" si="21"/>
        <v>10066.9</v>
      </c>
      <c r="J79" t="str">
        <f t="shared" si="22"/>
        <v>10066.10</v>
      </c>
      <c r="K79" t="str">
        <f t="shared" si="23"/>
        <v>10066.11</v>
      </c>
      <c r="L79" t="str">
        <f t="shared" si="24"/>
        <v>10066.12</v>
      </c>
      <c r="M79">
        <v>10066</v>
      </c>
      <c r="N79" t="s">
        <v>173</v>
      </c>
      <c r="O79" t="s">
        <v>39</v>
      </c>
      <c r="P79">
        <v>38</v>
      </c>
      <c r="Q79">
        <v>2900</v>
      </c>
      <c r="R79">
        <v>2792</v>
      </c>
      <c r="S79">
        <v>3295</v>
      </c>
      <c r="T79">
        <v>5932</v>
      </c>
      <c r="U79">
        <v>2785</v>
      </c>
      <c r="V79">
        <v>3170</v>
      </c>
      <c r="W79">
        <v>3132</v>
      </c>
      <c r="X79">
        <v>3650</v>
      </c>
      <c r="Y79">
        <v>3038</v>
      </c>
      <c r="Z79">
        <v>5888</v>
      </c>
      <c r="AA79">
        <v>6887</v>
      </c>
      <c r="AB79">
        <v>6020</v>
      </c>
      <c r="AC79">
        <v>49489</v>
      </c>
      <c r="AD79">
        <v>2017</v>
      </c>
    </row>
    <row r="80" spans="1:30">
      <c r="A80" t="str">
        <f t="shared" si="13"/>
        <v>9407.1</v>
      </c>
      <c r="B80" t="str">
        <f t="shared" si="14"/>
        <v>9407.2</v>
      </c>
      <c r="C80" t="str">
        <f t="shared" si="15"/>
        <v>9407.3</v>
      </c>
      <c r="D80" t="str">
        <f t="shared" si="16"/>
        <v>9407.4</v>
      </c>
      <c r="E80" t="str">
        <f t="shared" si="17"/>
        <v>9407.5</v>
      </c>
      <c r="F80" t="str">
        <f t="shared" si="18"/>
        <v>9407.6</v>
      </c>
      <c r="G80" t="str">
        <f t="shared" si="19"/>
        <v>9407.7</v>
      </c>
      <c r="H80" t="str">
        <f t="shared" si="20"/>
        <v>9407.8</v>
      </c>
      <c r="I80" t="str">
        <f t="shared" si="21"/>
        <v>9407.9</v>
      </c>
      <c r="J80" t="str">
        <f t="shared" si="22"/>
        <v>9407.10</v>
      </c>
      <c r="K80" t="str">
        <f t="shared" si="23"/>
        <v>9407.11</v>
      </c>
      <c r="L80" t="str">
        <f t="shared" si="24"/>
        <v>9407.12</v>
      </c>
      <c r="M80">
        <v>9407</v>
      </c>
      <c r="N80" t="s">
        <v>174</v>
      </c>
      <c r="O80" t="s">
        <v>175</v>
      </c>
      <c r="P80">
        <v>38</v>
      </c>
      <c r="Q80">
        <v>8768</v>
      </c>
      <c r="R80">
        <v>8424</v>
      </c>
      <c r="S80">
        <v>15124</v>
      </c>
      <c r="T80">
        <v>11914</v>
      </c>
      <c r="U80">
        <v>13664</v>
      </c>
      <c r="V80">
        <v>13337</v>
      </c>
      <c r="W80">
        <v>11650</v>
      </c>
      <c r="X80">
        <v>9350</v>
      </c>
      <c r="Y80">
        <v>11115</v>
      </c>
      <c r="Z80">
        <v>13174</v>
      </c>
      <c r="AA80">
        <v>16054</v>
      </c>
      <c r="AB80">
        <v>18856</v>
      </c>
      <c r="AC80">
        <v>151430</v>
      </c>
      <c r="AD80">
        <v>2017</v>
      </c>
    </row>
    <row r="81" spans="1:30">
      <c r="A81" t="str">
        <f t="shared" si="13"/>
        <v>9792.1</v>
      </c>
      <c r="B81" t="str">
        <f t="shared" si="14"/>
        <v>9792.2</v>
      </c>
      <c r="C81" t="str">
        <f t="shared" si="15"/>
        <v>9792.3</v>
      </c>
      <c r="D81" t="str">
        <f t="shared" si="16"/>
        <v>9792.4</v>
      </c>
      <c r="E81" t="str">
        <f t="shared" si="17"/>
        <v>9792.5</v>
      </c>
      <c r="F81" t="str">
        <f t="shared" si="18"/>
        <v>9792.6</v>
      </c>
      <c r="G81" t="str">
        <f t="shared" si="19"/>
        <v>9792.7</v>
      </c>
      <c r="H81" t="str">
        <f t="shared" si="20"/>
        <v>9792.8</v>
      </c>
      <c r="I81" t="str">
        <f t="shared" si="21"/>
        <v>9792.9</v>
      </c>
      <c r="J81" t="str">
        <f t="shared" si="22"/>
        <v>9792.10</v>
      </c>
      <c r="K81" t="str">
        <f t="shared" si="23"/>
        <v>9792.11</v>
      </c>
      <c r="L81" t="str">
        <f t="shared" si="24"/>
        <v>9792.12</v>
      </c>
      <c r="M81">
        <v>9792</v>
      </c>
      <c r="N81" t="s">
        <v>176</v>
      </c>
      <c r="O81" t="s">
        <v>177</v>
      </c>
      <c r="P81">
        <v>34</v>
      </c>
      <c r="Q81">
        <v>3549</v>
      </c>
      <c r="R81">
        <v>5550</v>
      </c>
      <c r="S81">
        <v>4050</v>
      </c>
      <c r="T81">
        <v>5353</v>
      </c>
      <c r="U81">
        <v>4837</v>
      </c>
      <c r="V81">
        <v>4466</v>
      </c>
      <c r="W81">
        <v>5339</v>
      </c>
      <c r="X81">
        <v>5556</v>
      </c>
      <c r="Y81">
        <v>4058</v>
      </c>
      <c r="Z81">
        <v>4721</v>
      </c>
      <c r="AA81">
        <v>6721</v>
      </c>
      <c r="AB81">
        <v>8485</v>
      </c>
      <c r="AC81">
        <v>62685</v>
      </c>
      <c r="AD81">
        <v>2017</v>
      </c>
    </row>
    <row r="82" spans="1:30">
      <c r="A82" t="str">
        <f t="shared" si="13"/>
        <v>10115.1</v>
      </c>
      <c r="B82" t="str">
        <f t="shared" si="14"/>
        <v>10115.2</v>
      </c>
      <c r="C82" t="str">
        <f t="shared" si="15"/>
        <v>10115.3</v>
      </c>
      <c r="D82" t="str">
        <f t="shared" si="16"/>
        <v>10115.4</v>
      </c>
      <c r="E82" t="str">
        <f t="shared" si="17"/>
        <v>10115.5</v>
      </c>
      <c r="F82" t="str">
        <f t="shared" si="18"/>
        <v>10115.6</v>
      </c>
      <c r="G82" t="str">
        <f t="shared" si="19"/>
        <v>10115.7</v>
      </c>
      <c r="H82" t="str">
        <f t="shared" si="20"/>
        <v>10115.8</v>
      </c>
      <c r="I82" t="str">
        <f t="shared" si="21"/>
        <v>10115.9</v>
      </c>
      <c r="J82" t="str">
        <f t="shared" si="22"/>
        <v>10115.10</v>
      </c>
      <c r="K82" t="str">
        <f t="shared" si="23"/>
        <v>10115.11</v>
      </c>
      <c r="L82" t="str">
        <f t="shared" si="24"/>
        <v>10115.12</v>
      </c>
      <c r="M82">
        <v>10115</v>
      </c>
      <c r="N82" t="s">
        <v>178</v>
      </c>
      <c r="O82" t="s">
        <v>29</v>
      </c>
      <c r="P82">
        <v>37</v>
      </c>
      <c r="Q82">
        <v>5391</v>
      </c>
      <c r="R82">
        <v>8274</v>
      </c>
      <c r="S82">
        <v>11537</v>
      </c>
      <c r="T82">
        <v>10527</v>
      </c>
      <c r="U82">
        <v>8076</v>
      </c>
      <c r="V82">
        <v>10019</v>
      </c>
      <c r="W82">
        <v>11736</v>
      </c>
      <c r="X82">
        <v>6995</v>
      </c>
      <c r="Y82">
        <v>8683</v>
      </c>
      <c r="Z82">
        <v>11485</v>
      </c>
      <c r="AA82">
        <v>11358</v>
      </c>
      <c r="AB82">
        <v>17021</v>
      </c>
      <c r="AC82">
        <v>121102</v>
      </c>
      <c r="AD82">
        <v>2017</v>
      </c>
    </row>
    <row r="83" spans="1:30">
      <c r="A83" t="str">
        <f t="shared" si="13"/>
        <v>.1</v>
      </c>
      <c r="B83" t="str">
        <f t="shared" si="14"/>
        <v>.2</v>
      </c>
      <c r="C83" t="str">
        <f t="shared" si="15"/>
        <v>.3</v>
      </c>
      <c r="D83" t="str">
        <f t="shared" si="16"/>
        <v>.4</v>
      </c>
      <c r="E83" t="str">
        <f t="shared" si="17"/>
        <v>.5</v>
      </c>
      <c r="F83" t="str">
        <f t="shared" si="18"/>
        <v>.6</v>
      </c>
      <c r="G83" t="str">
        <f t="shared" si="19"/>
        <v>.7</v>
      </c>
      <c r="H83" t="str">
        <f t="shared" si="20"/>
        <v>.8</v>
      </c>
      <c r="I83" t="str">
        <f t="shared" si="21"/>
        <v>.9</v>
      </c>
      <c r="J83" t="str">
        <f t="shared" si="22"/>
        <v>.10</v>
      </c>
      <c r="K83" t="str">
        <f t="shared" si="23"/>
        <v>.11</v>
      </c>
      <c r="L83" t="str">
        <f t="shared" si="24"/>
        <v>.12</v>
      </c>
    </row>
    <row r="84" spans="1:30">
      <c r="A84" t="str">
        <f t="shared" si="13"/>
        <v>.1</v>
      </c>
      <c r="B84" t="str">
        <f t="shared" si="14"/>
        <v>.2</v>
      </c>
      <c r="C84" t="str">
        <f t="shared" si="15"/>
        <v>.3</v>
      </c>
      <c r="D84" t="str">
        <f t="shared" si="16"/>
        <v>.4</v>
      </c>
      <c r="E84" t="str">
        <f t="shared" si="17"/>
        <v>.5</v>
      </c>
      <c r="F84" t="str">
        <f t="shared" si="18"/>
        <v>.6</v>
      </c>
      <c r="G84" t="str">
        <f t="shared" si="19"/>
        <v>.7</v>
      </c>
      <c r="H84" t="str">
        <f t="shared" si="20"/>
        <v>.8</v>
      </c>
      <c r="I84" t="str">
        <f t="shared" si="21"/>
        <v>.9</v>
      </c>
      <c r="J84" t="str">
        <f t="shared" si="22"/>
        <v>.10</v>
      </c>
      <c r="K84" t="str">
        <f t="shared" si="23"/>
        <v>.11</v>
      </c>
      <c r="L84" t="str">
        <f t="shared" si="24"/>
        <v>.12</v>
      </c>
    </row>
    <row r="85" spans="1:30">
      <c r="A85" t="str">
        <f t="shared" si="13"/>
        <v>.1</v>
      </c>
      <c r="B85" t="str">
        <f t="shared" si="14"/>
        <v>.2</v>
      </c>
      <c r="C85" t="str">
        <f t="shared" si="15"/>
        <v>.3</v>
      </c>
      <c r="D85" t="str">
        <f t="shared" si="16"/>
        <v>.4</v>
      </c>
      <c r="E85" t="str">
        <f t="shared" si="17"/>
        <v>.5</v>
      </c>
      <c r="F85" t="str">
        <f t="shared" si="18"/>
        <v>.6</v>
      </c>
      <c r="G85" t="str">
        <f t="shared" si="19"/>
        <v>.7</v>
      </c>
      <c r="H85" t="str">
        <f t="shared" si="20"/>
        <v>.8</v>
      </c>
      <c r="I85" t="str">
        <f t="shared" si="21"/>
        <v>.9</v>
      </c>
      <c r="J85" t="str">
        <f t="shared" si="22"/>
        <v>.10</v>
      </c>
      <c r="K85" t="str">
        <f t="shared" si="23"/>
        <v>.11</v>
      </c>
      <c r="L85" t="str">
        <f t="shared" si="24"/>
        <v>.12</v>
      </c>
    </row>
    <row r="86" spans="1:30">
      <c r="A86" t="str">
        <f t="shared" si="13"/>
        <v>.1</v>
      </c>
      <c r="B86" t="str">
        <f t="shared" si="14"/>
        <v>.2</v>
      </c>
      <c r="C86" t="str">
        <f t="shared" si="15"/>
        <v>.3</v>
      </c>
      <c r="D86" t="str">
        <f t="shared" si="16"/>
        <v>.4</v>
      </c>
      <c r="E86" t="str">
        <f t="shared" si="17"/>
        <v>.5</v>
      </c>
      <c r="F86" t="str">
        <f t="shared" si="18"/>
        <v>.6</v>
      </c>
      <c r="G86" t="str">
        <f t="shared" si="19"/>
        <v>.7</v>
      </c>
      <c r="H86" t="str">
        <f t="shared" si="20"/>
        <v>.8</v>
      </c>
      <c r="I86" t="str">
        <f t="shared" si="21"/>
        <v>.9</v>
      </c>
      <c r="J86" t="str">
        <f t="shared" si="22"/>
        <v>.10</v>
      </c>
      <c r="K86" t="str">
        <f t="shared" si="23"/>
        <v>.11</v>
      </c>
      <c r="L86" t="str">
        <f t="shared" si="24"/>
        <v>.12</v>
      </c>
    </row>
    <row r="87" spans="1:30">
      <c r="A87" t="str">
        <f t="shared" si="13"/>
        <v>.1</v>
      </c>
      <c r="B87" t="str">
        <f t="shared" si="14"/>
        <v>.2</v>
      </c>
      <c r="C87" t="str">
        <f t="shared" si="15"/>
        <v>.3</v>
      </c>
      <c r="D87" t="str">
        <f t="shared" si="16"/>
        <v>.4</v>
      </c>
      <c r="E87" t="str">
        <f t="shared" si="17"/>
        <v>.5</v>
      </c>
      <c r="F87" t="str">
        <f t="shared" si="18"/>
        <v>.6</v>
      </c>
      <c r="G87" t="str">
        <f t="shared" si="19"/>
        <v>.7</v>
      </c>
      <c r="H87" t="str">
        <f t="shared" si="20"/>
        <v>.8</v>
      </c>
      <c r="I87" t="str">
        <f t="shared" si="21"/>
        <v>.9</v>
      </c>
      <c r="J87" t="str">
        <f t="shared" si="22"/>
        <v>.10</v>
      </c>
      <c r="K87" t="str">
        <f t="shared" si="23"/>
        <v>.11</v>
      </c>
      <c r="L87" t="str">
        <f t="shared" si="24"/>
        <v>.12</v>
      </c>
    </row>
    <row r="88" spans="1:30">
      <c r="A88" t="str">
        <f t="shared" si="13"/>
        <v>.1</v>
      </c>
      <c r="B88" t="str">
        <f t="shared" si="14"/>
        <v>.2</v>
      </c>
      <c r="C88" t="str">
        <f t="shared" si="15"/>
        <v>.3</v>
      </c>
      <c r="D88" t="str">
        <f t="shared" si="16"/>
        <v>.4</v>
      </c>
      <c r="E88" t="str">
        <f t="shared" si="17"/>
        <v>.5</v>
      </c>
      <c r="F88" t="str">
        <f t="shared" si="18"/>
        <v>.6</v>
      </c>
      <c r="G88" t="str">
        <f t="shared" si="19"/>
        <v>.7</v>
      </c>
      <c r="H88" t="str">
        <f t="shared" si="20"/>
        <v>.8</v>
      </c>
      <c r="I88" t="str">
        <f t="shared" si="21"/>
        <v>.9</v>
      </c>
      <c r="J88" t="str">
        <f t="shared" si="22"/>
        <v>.10</v>
      </c>
      <c r="K88" t="str">
        <f t="shared" si="23"/>
        <v>.11</v>
      </c>
      <c r="L88" t="str">
        <f t="shared" si="24"/>
        <v>.12</v>
      </c>
    </row>
    <row r="89" spans="1:30">
      <c r="A89" t="str">
        <f t="shared" si="13"/>
        <v>.1</v>
      </c>
      <c r="B89" t="str">
        <f t="shared" si="14"/>
        <v>.2</v>
      </c>
      <c r="C89" t="str">
        <f t="shared" si="15"/>
        <v>.3</v>
      </c>
      <c r="D89" t="str">
        <f t="shared" si="16"/>
        <v>.4</v>
      </c>
      <c r="E89" t="str">
        <f t="shared" si="17"/>
        <v>.5</v>
      </c>
      <c r="F89" t="str">
        <f t="shared" si="18"/>
        <v>.6</v>
      </c>
      <c r="G89" t="str">
        <f t="shared" si="19"/>
        <v>.7</v>
      </c>
      <c r="H89" t="str">
        <f t="shared" si="20"/>
        <v>.8</v>
      </c>
      <c r="I89" t="str">
        <f t="shared" si="21"/>
        <v>.9</v>
      </c>
      <c r="J89" t="str">
        <f t="shared" si="22"/>
        <v>.10</v>
      </c>
      <c r="K89" t="str">
        <f t="shared" si="23"/>
        <v>.11</v>
      </c>
      <c r="L89" t="str">
        <f t="shared" si="24"/>
        <v>.12</v>
      </c>
    </row>
    <row r="90" spans="1:30">
      <c r="A90" t="str">
        <f t="shared" si="13"/>
        <v>.1</v>
      </c>
      <c r="B90" t="str">
        <f t="shared" si="14"/>
        <v>.2</v>
      </c>
      <c r="C90" t="str">
        <f t="shared" si="15"/>
        <v>.3</v>
      </c>
      <c r="D90" t="str">
        <f t="shared" si="16"/>
        <v>.4</v>
      </c>
      <c r="E90" t="str">
        <f t="shared" si="17"/>
        <v>.5</v>
      </c>
      <c r="F90" t="str">
        <f t="shared" si="18"/>
        <v>.6</v>
      </c>
      <c r="G90" t="str">
        <f t="shared" si="19"/>
        <v>.7</v>
      </c>
      <c r="H90" t="str">
        <f t="shared" si="20"/>
        <v>.8</v>
      </c>
      <c r="I90" t="str">
        <f t="shared" si="21"/>
        <v>.9</v>
      </c>
      <c r="J90" t="str">
        <f t="shared" si="22"/>
        <v>.10</v>
      </c>
      <c r="K90" t="str">
        <f t="shared" si="23"/>
        <v>.11</v>
      </c>
      <c r="L90" t="str">
        <f t="shared" si="24"/>
        <v>.12</v>
      </c>
    </row>
    <row r="91" spans="1:30">
      <c r="A91" t="str">
        <f t="shared" si="13"/>
        <v>.1</v>
      </c>
      <c r="B91" t="str">
        <f t="shared" si="14"/>
        <v>.2</v>
      </c>
      <c r="C91" t="str">
        <f t="shared" si="15"/>
        <v>.3</v>
      </c>
      <c r="D91" t="str">
        <f t="shared" si="16"/>
        <v>.4</v>
      </c>
      <c r="E91" t="str">
        <f t="shared" si="17"/>
        <v>.5</v>
      </c>
      <c r="F91" t="str">
        <f t="shared" si="18"/>
        <v>.6</v>
      </c>
      <c r="G91" t="str">
        <f t="shared" si="19"/>
        <v>.7</v>
      </c>
      <c r="H91" t="str">
        <f t="shared" si="20"/>
        <v>.8</v>
      </c>
      <c r="I91" t="str">
        <f t="shared" si="21"/>
        <v>.9</v>
      </c>
      <c r="J91" t="str">
        <f t="shared" si="22"/>
        <v>.10</v>
      </c>
      <c r="K91" t="str">
        <f t="shared" si="23"/>
        <v>.11</v>
      </c>
      <c r="L91" t="str">
        <f t="shared" si="24"/>
        <v>.12</v>
      </c>
    </row>
    <row r="92" spans="1:30">
      <c r="A92" t="str">
        <f t="shared" si="13"/>
        <v>.1</v>
      </c>
      <c r="B92" t="str">
        <f t="shared" si="14"/>
        <v>.2</v>
      </c>
      <c r="C92" t="str">
        <f t="shared" si="15"/>
        <v>.3</v>
      </c>
      <c r="D92" t="str">
        <f t="shared" si="16"/>
        <v>.4</v>
      </c>
      <c r="E92" t="str">
        <f t="shared" si="17"/>
        <v>.5</v>
      </c>
      <c r="F92" t="str">
        <f t="shared" si="18"/>
        <v>.6</v>
      </c>
      <c r="G92" t="str">
        <f t="shared" si="19"/>
        <v>.7</v>
      </c>
      <c r="H92" t="str">
        <f t="shared" si="20"/>
        <v>.8</v>
      </c>
      <c r="I92" t="str">
        <f t="shared" si="21"/>
        <v>.9</v>
      </c>
      <c r="J92" t="str">
        <f t="shared" si="22"/>
        <v>.10</v>
      </c>
      <c r="K92" t="str">
        <f t="shared" si="23"/>
        <v>.11</v>
      </c>
      <c r="L92" t="str">
        <f t="shared" si="24"/>
        <v>.12</v>
      </c>
    </row>
    <row r="93" spans="1:30">
      <c r="A93" t="str">
        <f t="shared" si="13"/>
        <v>.1</v>
      </c>
      <c r="B93" t="str">
        <f t="shared" si="14"/>
        <v>.2</v>
      </c>
      <c r="C93" t="str">
        <f t="shared" si="15"/>
        <v>.3</v>
      </c>
      <c r="D93" t="str">
        <f t="shared" si="16"/>
        <v>.4</v>
      </c>
      <c r="E93" t="str">
        <f t="shared" si="17"/>
        <v>.5</v>
      </c>
      <c r="F93" t="str">
        <f t="shared" si="18"/>
        <v>.6</v>
      </c>
      <c r="G93" t="str">
        <f t="shared" si="19"/>
        <v>.7</v>
      </c>
      <c r="H93" t="str">
        <f t="shared" si="20"/>
        <v>.8</v>
      </c>
      <c r="I93" t="str">
        <f t="shared" si="21"/>
        <v>.9</v>
      </c>
      <c r="J93" t="str">
        <f t="shared" si="22"/>
        <v>.10</v>
      </c>
      <c r="K93" t="str">
        <f t="shared" si="23"/>
        <v>.11</v>
      </c>
      <c r="L93" t="str">
        <f t="shared" si="24"/>
        <v>.12</v>
      </c>
    </row>
    <row r="94" spans="1:30">
      <c r="A94" t="str">
        <f t="shared" si="13"/>
        <v>.1</v>
      </c>
      <c r="B94" t="str">
        <f t="shared" si="14"/>
        <v>.2</v>
      </c>
      <c r="C94" t="str">
        <f t="shared" si="15"/>
        <v>.3</v>
      </c>
      <c r="D94" t="str">
        <f t="shared" si="16"/>
        <v>.4</v>
      </c>
      <c r="E94" t="str">
        <f t="shared" si="17"/>
        <v>.5</v>
      </c>
      <c r="F94" t="str">
        <f t="shared" si="18"/>
        <v>.6</v>
      </c>
      <c r="G94" t="str">
        <f t="shared" si="19"/>
        <v>.7</v>
      </c>
      <c r="H94" t="str">
        <f t="shared" si="20"/>
        <v>.8</v>
      </c>
      <c r="I94" t="str">
        <f t="shared" si="21"/>
        <v>.9</v>
      </c>
      <c r="J94" t="str">
        <f t="shared" si="22"/>
        <v>.10</v>
      </c>
      <c r="K94" t="str">
        <f t="shared" si="23"/>
        <v>.11</v>
      </c>
      <c r="L94" t="str">
        <f t="shared" si="24"/>
        <v>.12</v>
      </c>
    </row>
    <row r="95" spans="1:30">
      <c r="A95" t="str">
        <f t="shared" si="13"/>
        <v>.1</v>
      </c>
      <c r="B95" t="str">
        <f t="shared" si="14"/>
        <v>.2</v>
      </c>
      <c r="C95" t="str">
        <f t="shared" si="15"/>
        <v>.3</v>
      </c>
      <c r="D95" t="str">
        <f t="shared" si="16"/>
        <v>.4</v>
      </c>
      <c r="E95" t="str">
        <f t="shared" si="17"/>
        <v>.5</v>
      </c>
      <c r="F95" t="str">
        <f t="shared" si="18"/>
        <v>.6</v>
      </c>
      <c r="G95" t="str">
        <f t="shared" si="19"/>
        <v>.7</v>
      </c>
      <c r="H95" t="str">
        <f t="shared" si="20"/>
        <v>.8</v>
      </c>
      <c r="I95" t="str">
        <f t="shared" si="21"/>
        <v>.9</v>
      </c>
      <c r="J95" t="str">
        <f t="shared" si="22"/>
        <v>.10</v>
      </c>
      <c r="K95" t="str">
        <f t="shared" si="23"/>
        <v>.11</v>
      </c>
      <c r="L95" t="str">
        <f t="shared" si="24"/>
        <v>.12</v>
      </c>
    </row>
    <row r="96" spans="1:30">
      <c r="A96" t="str">
        <f t="shared" si="13"/>
        <v>.1</v>
      </c>
      <c r="B96" t="str">
        <f t="shared" si="14"/>
        <v>.2</v>
      </c>
      <c r="C96" t="str">
        <f t="shared" si="15"/>
        <v>.3</v>
      </c>
      <c r="D96" t="str">
        <f t="shared" si="16"/>
        <v>.4</v>
      </c>
      <c r="E96" t="str">
        <f t="shared" si="17"/>
        <v>.5</v>
      </c>
      <c r="F96" t="str">
        <f t="shared" si="18"/>
        <v>.6</v>
      </c>
      <c r="G96" t="str">
        <f t="shared" si="19"/>
        <v>.7</v>
      </c>
      <c r="H96" t="str">
        <f t="shared" si="20"/>
        <v>.8</v>
      </c>
      <c r="I96" t="str">
        <f t="shared" si="21"/>
        <v>.9</v>
      </c>
      <c r="J96" t="str">
        <f t="shared" si="22"/>
        <v>.10</v>
      </c>
      <c r="K96" t="str">
        <f t="shared" si="23"/>
        <v>.11</v>
      </c>
      <c r="L96" t="str">
        <f t="shared" si="24"/>
        <v>.12</v>
      </c>
    </row>
    <row r="97" spans="1:12">
      <c r="A97" t="str">
        <f t="shared" si="13"/>
        <v>.1</v>
      </c>
      <c r="B97" t="str">
        <f t="shared" si="14"/>
        <v>.2</v>
      </c>
      <c r="C97" t="str">
        <f t="shared" si="15"/>
        <v>.3</v>
      </c>
      <c r="D97" t="str">
        <f t="shared" si="16"/>
        <v>.4</v>
      </c>
      <c r="E97" t="str">
        <f t="shared" si="17"/>
        <v>.5</v>
      </c>
      <c r="F97" t="str">
        <f t="shared" si="18"/>
        <v>.6</v>
      </c>
      <c r="G97" t="str">
        <f t="shared" si="19"/>
        <v>.7</v>
      </c>
      <c r="H97" t="str">
        <f t="shared" si="20"/>
        <v>.8</v>
      </c>
      <c r="I97" t="str">
        <f t="shared" si="21"/>
        <v>.9</v>
      </c>
      <c r="J97" t="str">
        <f t="shared" si="22"/>
        <v>.10</v>
      </c>
      <c r="K97" t="str">
        <f t="shared" si="23"/>
        <v>.11</v>
      </c>
      <c r="L97" t="str">
        <f t="shared" si="24"/>
        <v>.12</v>
      </c>
    </row>
  </sheetData>
  <autoFilter ref="M1:Y6000" xr:uid="{00000000-0009-0000-0000-000006000000}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Q1057"/>
  <sheetViews>
    <sheetView workbookViewId="0">
      <selection activeCell="S26" sqref="S26"/>
    </sheetView>
  </sheetViews>
  <sheetFormatPr defaultRowHeight="12.75"/>
  <sheetData>
    <row r="1" spans="1:17">
      <c r="A1" s="5" t="s">
        <v>235</v>
      </c>
      <c r="B1" s="5" t="s">
        <v>232</v>
      </c>
      <c r="C1" s="5" t="s">
        <v>18</v>
      </c>
      <c r="D1" s="5" t="s">
        <v>48</v>
      </c>
      <c r="E1" s="5" t="s">
        <v>233</v>
      </c>
      <c r="F1" s="5" t="s">
        <v>0</v>
      </c>
      <c r="G1" s="5" t="s">
        <v>15</v>
      </c>
      <c r="H1" s="5" t="s">
        <v>228</v>
      </c>
      <c r="I1" s="5" t="s">
        <v>229</v>
      </c>
      <c r="J1" s="5" t="s">
        <v>230</v>
      </c>
      <c r="K1" s="5" t="s">
        <v>231</v>
      </c>
      <c r="L1" s="5" t="s">
        <v>234</v>
      </c>
      <c r="M1" s="5" t="s">
        <v>179</v>
      </c>
      <c r="N1" s="5" t="s">
        <v>47</v>
      </c>
    </row>
    <row r="2" spans="1:17">
      <c r="A2" t="str">
        <f>$B2&amp;"."&amp;F2</f>
        <v>152.1</v>
      </c>
      <c r="B2">
        <v>152</v>
      </c>
      <c r="C2" t="s">
        <v>53</v>
      </c>
      <c r="D2" t="s">
        <v>54</v>
      </c>
      <c r="E2" t="s">
        <v>220</v>
      </c>
      <c r="F2">
        <v>1</v>
      </c>
      <c r="G2">
        <v>2018</v>
      </c>
      <c r="H2">
        <v>1181</v>
      </c>
      <c r="I2">
        <v>124</v>
      </c>
      <c r="J2">
        <v>374</v>
      </c>
      <c r="K2">
        <v>48</v>
      </c>
      <c r="L2">
        <v>0</v>
      </c>
      <c r="M2">
        <v>1727</v>
      </c>
      <c r="N2">
        <v>34</v>
      </c>
      <c r="Q2" t="s">
        <v>236</v>
      </c>
    </row>
    <row r="3" spans="1:17">
      <c r="A3" t="str">
        <f t="shared" ref="A3:A66" si="0">$B3&amp;"."&amp;F3</f>
        <v>672.1</v>
      </c>
      <c r="B3">
        <v>672</v>
      </c>
      <c r="C3" t="s">
        <v>64</v>
      </c>
      <c r="D3" t="s">
        <v>65</v>
      </c>
      <c r="E3" t="s">
        <v>220</v>
      </c>
      <c r="F3">
        <v>1</v>
      </c>
      <c r="G3">
        <v>2018</v>
      </c>
      <c r="H3">
        <v>579</v>
      </c>
      <c r="I3">
        <v>199</v>
      </c>
      <c r="J3">
        <v>340</v>
      </c>
      <c r="K3">
        <v>141</v>
      </c>
      <c r="L3">
        <v>0</v>
      </c>
      <c r="M3">
        <v>1259</v>
      </c>
      <c r="N3">
        <v>34</v>
      </c>
      <c r="Q3" t="s">
        <v>237</v>
      </c>
    </row>
    <row r="4" spans="1:17">
      <c r="A4" t="str">
        <f t="shared" si="0"/>
        <v>695.1</v>
      </c>
      <c r="B4">
        <v>695</v>
      </c>
      <c r="C4" t="s">
        <v>159</v>
      </c>
      <c r="D4" t="s">
        <v>160</v>
      </c>
      <c r="E4" t="s">
        <v>220</v>
      </c>
      <c r="F4">
        <v>1</v>
      </c>
      <c r="G4">
        <v>2018</v>
      </c>
      <c r="H4">
        <v>1711</v>
      </c>
      <c r="I4">
        <v>173</v>
      </c>
      <c r="J4">
        <v>359</v>
      </c>
      <c r="K4">
        <v>118</v>
      </c>
      <c r="L4">
        <v>0</v>
      </c>
      <c r="M4">
        <v>2361</v>
      </c>
      <c r="N4">
        <v>32</v>
      </c>
      <c r="Q4" t="s">
        <v>266</v>
      </c>
    </row>
    <row r="5" spans="1:17">
      <c r="A5" t="str">
        <f t="shared" si="0"/>
        <v>817.1</v>
      </c>
      <c r="B5">
        <v>817</v>
      </c>
      <c r="C5" t="s">
        <v>138</v>
      </c>
      <c r="D5" t="s">
        <v>139</v>
      </c>
      <c r="E5" t="s">
        <v>220</v>
      </c>
      <c r="F5">
        <v>1</v>
      </c>
      <c r="G5">
        <v>2018</v>
      </c>
      <c r="H5">
        <v>2920</v>
      </c>
      <c r="I5">
        <v>603</v>
      </c>
      <c r="J5">
        <v>898</v>
      </c>
      <c r="K5">
        <v>229</v>
      </c>
      <c r="L5">
        <v>0</v>
      </c>
      <c r="M5">
        <v>4650</v>
      </c>
      <c r="N5">
        <v>34</v>
      </c>
      <c r="Q5" t="s">
        <v>267</v>
      </c>
    </row>
    <row r="6" spans="1:17">
      <c r="A6" t="str">
        <f t="shared" si="0"/>
        <v>831.1</v>
      </c>
      <c r="B6">
        <v>831</v>
      </c>
      <c r="C6" t="s">
        <v>159</v>
      </c>
      <c r="D6" t="s">
        <v>161</v>
      </c>
      <c r="E6" t="s">
        <v>220</v>
      </c>
      <c r="F6">
        <v>1</v>
      </c>
      <c r="G6">
        <v>2018</v>
      </c>
      <c r="H6">
        <v>1989</v>
      </c>
      <c r="I6">
        <v>69</v>
      </c>
      <c r="J6">
        <v>292</v>
      </c>
      <c r="K6">
        <v>70</v>
      </c>
      <c r="L6">
        <v>0</v>
      </c>
      <c r="M6">
        <v>2420</v>
      </c>
      <c r="N6">
        <v>34</v>
      </c>
      <c r="Q6" t="s">
        <v>268</v>
      </c>
    </row>
    <row r="7" spans="1:17">
      <c r="A7" t="str">
        <f t="shared" si="0"/>
        <v>834.1</v>
      </c>
      <c r="B7">
        <v>834</v>
      </c>
      <c r="C7" t="s">
        <v>154</v>
      </c>
      <c r="D7" t="s">
        <v>155</v>
      </c>
      <c r="E7" t="s">
        <v>220</v>
      </c>
      <c r="F7">
        <v>1</v>
      </c>
      <c r="G7">
        <v>2018</v>
      </c>
      <c r="H7">
        <v>1773</v>
      </c>
      <c r="I7">
        <v>254</v>
      </c>
      <c r="J7">
        <v>341</v>
      </c>
      <c r="K7">
        <v>97</v>
      </c>
      <c r="L7">
        <v>0</v>
      </c>
      <c r="M7">
        <v>2465</v>
      </c>
      <c r="N7">
        <v>40</v>
      </c>
      <c r="Q7" t="s">
        <v>269</v>
      </c>
    </row>
    <row r="8" spans="1:17">
      <c r="A8" t="str">
        <f t="shared" si="0"/>
        <v>839.1</v>
      </c>
      <c r="B8">
        <v>839</v>
      </c>
      <c r="C8" t="s">
        <v>156</v>
      </c>
      <c r="D8" t="s">
        <v>157</v>
      </c>
      <c r="E8" t="s">
        <v>220</v>
      </c>
      <c r="F8">
        <v>1</v>
      </c>
      <c r="G8">
        <v>2018</v>
      </c>
      <c r="H8">
        <v>978</v>
      </c>
      <c r="I8">
        <v>187</v>
      </c>
      <c r="J8">
        <v>260</v>
      </c>
      <c r="K8">
        <v>142</v>
      </c>
      <c r="L8">
        <v>0</v>
      </c>
      <c r="M8">
        <v>1567</v>
      </c>
      <c r="N8">
        <v>40</v>
      </c>
      <c r="Q8" s="5" t="s">
        <v>270</v>
      </c>
    </row>
    <row r="9" spans="1:17">
      <c r="A9" t="str">
        <f t="shared" si="0"/>
        <v>852.1</v>
      </c>
      <c r="B9">
        <v>852</v>
      </c>
      <c r="C9" t="s">
        <v>63</v>
      </c>
      <c r="D9" t="s">
        <v>26</v>
      </c>
      <c r="E9" t="s">
        <v>220</v>
      </c>
      <c r="F9">
        <v>1</v>
      </c>
      <c r="G9">
        <v>2018</v>
      </c>
      <c r="H9">
        <v>2175</v>
      </c>
      <c r="I9">
        <v>468</v>
      </c>
      <c r="J9">
        <v>672</v>
      </c>
      <c r="K9">
        <v>213</v>
      </c>
      <c r="L9">
        <v>0</v>
      </c>
      <c r="M9">
        <v>3528</v>
      </c>
      <c r="N9">
        <v>41</v>
      </c>
      <c r="Q9" t="s">
        <v>255</v>
      </c>
    </row>
    <row r="10" spans="1:17">
      <c r="A10" t="str">
        <f t="shared" si="0"/>
        <v>860.1</v>
      </c>
      <c r="B10">
        <v>860</v>
      </c>
      <c r="C10" t="s">
        <v>84</v>
      </c>
      <c r="D10" t="s">
        <v>85</v>
      </c>
      <c r="E10" t="s">
        <v>220</v>
      </c>
      <c r="F10">
        <v>1</v>
      </c>
      <c r="G10">
        <v>2018</v>
      </c>
      <c r="H10">
        <v>1911</v>
      </c>
      <c r="I10">
        <v>738</v>
      </c>
      <c r="J10">
        <v>514</v>
      </c>
      <c r="K10">
        <v>158</v>
      </c>
      <c r="L10">
        <v>0</v>
      </c>
      <c r="M10">
        <v>3321</v>
      </c>
      <c r="N10">
        <v>41</v>
      </c>
    </row>
    <row r="11" spans="1:17">
      <c r="A11" t="str">
        <f t="shared" si="0"/>
        <v>1069.1</v>
      </c>
      <c r="B11">
        <v>1069</v>
      </c>
      <c r="C11" t="s">
        <v>180</v>
      </c>
      <c r="D11" t="s">
        <v>181</v>
      </c>
      <c r="E11" t="s">
        <v>220</v>
      </c>
      <c r="F11">
        <v>1</v>
      </c>
      <c r="G11">
        <v>2018</v>
      </c>
      <c r="H11">
        <v>0</v>
      </c>
      <c r="I11">
        <v>41</v>
      </c>
      <c r="J11">
        <v>177</v>
      </c>
      <c r="K11">
        <v>0</v>
      </c>
      <c r="L11">
        <v>0</v>
      </c>
      <c r="M11">
        <v>218</v>
      </c>
      <c r="N11">
        <v>34</v>
      </c>
      <c r="Q11" t="s">
        <v>238</v>
      </c>
    </row>
    <row r="12" spans="1:17">
      <c r="A12" t="str">
        <f t="shared" si="0"/>
        <v>1073.1</v>
      </c>
      <c r="B12">
        <v>1073</v>
      </c>
      <c r="C12" t="s">
        <v>149</v>
      </c>
      <c r="D12" t="s">
        <v>150</v>
      </c>
      <c r="E12" t="s">
        <v>220</v>
      </c>
      <c r="F12">
        <v>1</v>
      </c>
      <c r="G12">
        <v>2018</v>
      </c>
      <c r="H12">
        <v>518</v>
      </c>
      <c r="I12">
        <v>41</v>
      </c>
      <c r="J12">
        <v>409</v>
      </c>
      <c r="K12">
        <v>91</v>
      </c>
      <c r="L12">
        <v>0</v>
      </c>
      <c r="M12">
        <v>1059</v>
      </c>
      <c r="N12">
        <v>38</v>
      </c>
      <c r="Q12" t="s">
        <v>239</v>
      </c>
    </row>
    <row r="13" spans="1:17">
      <c r="A13" t="str">
        <f t="shared" si="0"/>
        <v>1139.1</v>
      </c>
      <c r="B13">
        <v>1139</v>
      </c>
      <c r="C13" t="s">
        <v>61</v>
      </c>
      <c r="D13" t="s">
        <v>62</v>
      </c>
      <c r="E13" t="s">
        <v>220</v>
      </c>
      <c r="F13">
        <v>1</v>
      </c>
      <c r="G13">
        <v>2018</v>
      </c>
      <c r="H13">
        <v>7363</v>
      </c>
      <c r="I13">
        <v>759</v>
      </c>
      <c r="J13">
        <v>1573</v>
      </c>
      <c r="K13">
        <v>361</v>
      </c>
      <c r="L13">
        <v>0</v>
      </c>
      <c r="M13">
        <v>10056</v>
      </c>
      <c r="N13">
        <v>41</v>
      </c>
    </row>
    <row r="14" spans="1:17">
      <c r="A14" t="str">
        <f t="shared" si="0"/>
        <v>1143.1</v>
      </c>
      <c r="B14">
        <v>1143</v>
      </c>
      <c r="C14" t="s">
        <v>159</v>
      </c>
      <c r="D14" t="s">
        <v>27</v>
      </c>
      <c r="E14" t="s">
        <v>220</v>
      </c>
      <c r="F14">
        <v>1</v>
      </c>
      <c r="G14">
        <v>2018</v>
      </c>
      <c r="H14">
        <v>1165</v>
      </c>
      <c r="I14">
        <v>287</v>
      </c>
      <c r="J14">
        <v>410</v>
      </c>
      <c r="K14">
        <v>139</v>
      </c>
      <c r="L14">
        <v>0</v>
      </c>
      <c r="M14">
        <v>2001</v>
      </c>
      <c r="N14">
        <v>41</v>
      </c>
    </row>
    <row r="15" spans="1:17">
      <c r="A15" t="str">
        <f t="shared" si="0"/>
        <v>1318.1</v>
      </c>
      <c r="B15">
        <v>1318</v>
      </c>
      <c r="C15" t="s">
        <v>67</v>
      </c>
      <c r="D15" t="s">
        <v>68</v>
      </c>
      <c r="E15" t="s">
        <v>220</v>
      </c>
      <c r="F15">
        <v>1</v>
      </c>
      <c r="G15">
        <v>2018</v>
      </c>
      <c r="H15">
        <v>934</v>
      </c>
      <c r="I15">
        <v>224</v>
      </c>
      <c r="J15">
        <v>287</v>
      </c>
      <c r="K15">
        <v>120</v>
      </c>
      <c r="L15">
        <v>0</v>
      </c>
      <c r="M15">
        <v>1565</v>
      </c>
      <c r="N15">
        <v>41</v>
      </c>
    </row>
    <row r="16" spans="1:17">
      <c r="A16" t="str">
        <f t="shared" si="0"/>
        <v>1319.1</v>
      </c>
      <c r="B16">
        <v>1319</v>
      </c>
      <c r="C16" t="s">
        <v>69</v>
      </c>
      <c r="D16" t="s">
        <v>70</v>
      </c>
      <c r="E16" t="s">
        <v>220</v>
      </c>
      <c r="F16">
        <v>1</v>
      </c>
      <c r="G16">
        <v>2018</v>
      </c>
      <c r="H16">
        <v>1387</v>
      </c>
      <c r="I16">
        <v>81</v>
      </c>
      <c r="J16">
        <v>385</v>
      </c>
      <c r="K16">
        <v>65</v>
      </c>
      <c r="L16">
        <v>0</v>
      </c>
      <c r="M16">
        <v>1918</v>
      </c>
      <c r="N16">
        <v>32</v>
      </c>
    </row>
    <row r="17" spans="1:14">
      <c r="A17" t="str">
        <f t="shared" si="0"/>
        <v>1950.1</v>
      </c>
      <c r="B17">
        <v>1950</v>
      </c>
      <c r="C17" t="s">
        <v>36</v>
      </c>
      <c r="D17" t="s">
        <v>25</v>
      </c>
      <c r="E17" t="s">
        <v>220</v>
      </c>
      <c r="F17">
        <v>1</v>
      </c>
      <c r="G17">
        <v>2018</v>
      </c>
      <c r="H17">
        <v>14672</v>
      </c>
      <c r="I17">
        <v>1168</v>
      </c>
      <c r="J17">
        <v>1766</v>
      </c>
      <c r="K17">
        <v>987</v>
      </c>
      <c r="L17">
        <v>0</v>
      </c>
      <c r="M17">
        <v>18593</v>
      </c>
      <c r="N17">
        <v>34</v>
      </c>
    </row>
    <row r="18" spans="1:14">
      <c r="A18" t="str">
        <f t="shared" si="0"/>
        <v>2010.1</v>
      </c>
      <c r="B18">
        <v>2010</v>
      </c>
      <c r="C18" t="s">
        <v>72</v>
      </c>
      <c r="D18" t="s">
        <v>73</v>
      </c>
      <c r="E18" t="s">
        <v>220</v>
      </c>
      <c r="F18">
        <v>1</v>
      </c>
      <c r="G18">
        <v>2018</v>
      </c>
      <c r="H18">
        <v>829</v>
      </c>
      <c r="I18">
        <v>234</v>
      </c>
      <c r="J18">
        <v>355</v>
      </c>
      <c r="K18">
        <v>82</v>
      </c>
      <c r="L18">
        <v>0</v>
      </c>
      <c r="M18">
        <v>1500</v>
      </c>
      <c r="N18">
        <v>41</v>
      </c>
    </row>
    <row r="19" spans="1:14">
      <c r="A19" t="str">
        <f t="shared" si="0"/>
        <v>2215.1</v>
      </c>
      <c r="B19">
        <v>2215</v>
      </c>
      <c r="C19" t="s">
        <v>78</v>
      </c>
      <c r="D19" t="s">
        <v>79</v>
      </c>
      <c r="E19" t="s">
        <v>220</v>
      </c>
      <c r="F19">
        <v>1</v>
      </c>
      <c r="G19">
        <v>2018</v>
      </c>
      <c r="H19">
        <v>1110</v>
      </c>
      <c r="I19">
        <v>226</v>
      </c>
      <c r="J19">
        <v>463</v>
      </c>
      <c r="K19">
        <v>97</v>
      </c>
      <c r="L19">
        <v>0</v>
      </c>
      <c r="M19">
        <v>1896</v>
      </c>
      <c r="N19">
        <v>33</v>
      </c>
    </row>
    <row r="20" spans="1:14">
      <c r="A20" t="str">
        <f t="shared" si="0"/>
        <v>2245.1</v>
      </c>
      <c r="B20">
        <v>2245</v>
      </c>
      <c r="C20" t="s">
        <v>76</v>
      </c>
      <c r="D20" t="s">
        <v>77</v>
      </c>
      <c r="E20" t="s">
        <v>220</v>
      </c>
      <c r="F20">
        <v>1</v>
      </c>
      <c r="G20">
        <v>2018</v>
      </c>
      <c r="H20">
        <v>553</v>
      </c>
      <c r="I20">
        <v>-172</v>
      </c>
      <c r="J20">
        <v>-80</v>
      </c>
      <c r="K20">
        <v>217</v>
      </c>
      <c r="L20">
        <v>0</v>
      </c>
      <c r="M20">
        <v>518</v>
      </c>
      <c r="N20">
        <v>38</v>
      </c>
    </row>
    <row r="21" spans="1:14">
      <c r="A21" t="str">
        <f t="shared" si="0"/>
        <v>2425.1</v>
      </c>
      <c r="B21">
        <v>2425</v>
      </c>
      <c r="C21" t="s">
        <v>80</v>
      </c>
      <c r="D21" t="s">
        <v>24</v>
      </c>
      <c r="E21" t="s">
        <v>220</v>
      </c>
      <c r="F21">
        <v>1</v>
      </c>
      <c r="G21">
        <v>2018</v>
      </c>
      <c r="H21">
        <v>1933</v>
      </c>
      <c r="I21">
        <v>312</v>
      </c>
      <c r="J21">
        <v>497</v>
      </c>
      <c r="K21">
        <v>251</v>
      </c>
      <c r="L21">
        <v>0</v>
      </c>
      <c r="M21">
        <v>2993</v>
      </c>
      <c r="N21">
        <v>38</v>
      </c>
    </row>
    <row r="22" spans="1:14">
      <c r="A22" t="str">
        <f t="shared" si="0"/>
        <v>2496.1</v>
      </c>
      <c r="B22">
        <v>2496</v>
      </c>
      <c r="C22" t="s">
        <v>240</v>
      </c>
      <c r="D22" t="s">
        <v>241</v>
      </c>
      <c r="E22" t="s">
        <v>220</v>
      </c>
      <c r="F22">
        <v>1</v>
      </c>
      <c r="G22">
        <v>2018</v>
      </c>
      <c r="H22">
        <v>908</v>
      </c>
      <c r="I22">
        <v>310</v>
      </c>
      <c r="J22">
        <v>263</v>
      </c>
      <c r="K22">
        <v>144</v>
      </c>
      <c r="L22">
        <v>0</v>
      </c>
      <c r="M22">
        <v>1625</v>
      </c>
      <c r="N22">
        <v>34</v>
      </c>
    </row>
    <row r="23" spans="1:14">
      <c r="A23" t="str">
        <f t="shared" si="0"/>
        <v>2700.1</v>
      </c>
      <c r="B23">
        <v>2700</v>
      </c>
      <c r="C23" t="s">
        <v>151</v>
      </c>
      <c r="D23" t="s">
        <v>152</v>
      </c>
      <c r="E23" t="s">
        <v>220</v>
      </c>
      <c r="F23">
        <v>1</v>
      </c>
      <c r="G23">
        <v>2018</v>
      </c>
      <c r="H23">
        <v>1776</v>
      </c>
      <c r="I23">
        <v>156</v>
      </c>
      <c r="J23">
        <v>491</v>
      </c>
      <c r="K23">
        <v>139</v>
      </c>
      <c r="L23">
        <v>0</v>
      </c>
      <c r="M23">
        <v>2562</v>
      </c>
      <c r="N23">
        <v>34</v>
      </c>
    </row>
    <row r="24" spans="1:14">
      <c r="A24" t="str">
        <f t="shared" si="0"/>
        <v>2715.1</v>
      </c>
      <c r="B24">
        <v>2715</v>
      </c>
      <c r="C24" t="s">
        <v>162</v>
      </c>
      <c r="D24" t="s">
        <v>163</v>
      </c>
      <c r="E24" t="s">
        <v>220</v>
      </c>
      <c r="F24">
        <v>1</v>
      </c>
      <c r="G24">
        <v>2018</v>
      </c>
      <c r="H24">
        <v>1706</v>
      </c>
      <c r="I24">
        <v>401</v>
      </c>
      <c r="J24">
        <v>546</v>
      </c>
      <c r="K24">
        <v>240</v>
      </c>
      <c r="L24">
        <v>0</v>
      </c>
      <c r="M24">
        <v>2893</v>
      </c>
      <c r="N24">
        <v>38</v>
      </c>
    </row>
    <row r="25" spans="1:14">
      <c r="A25" t="str">
        <f t="shared" si="0"/>
        <v>2744.1</v>
      </c>
      <c r="B25">
        <v>2744</v>
      </c>
      <c r="C25" t="s">
        <v>164</v>
      </c>
      <c r="D25" t="s">
        <v>165</v>
      </c>
      <c r="E25" t="s">
        <v>220</v>
      </c>
      <c r="F25">
        <v>1</v>
      </c>
      <c r="G25">
        <v>2018</v>
      </c>
      <c r="H25">
        <v>1364</v>
      </c>
      <c r="I25">
        <v>74</v>
      </c>
      <c r="J25">
        <v>276</v>
      </c>
      <c r="K25">
        <v>193</v>
      </c>
      <c r="L25">
        <v>0</v>
      </c>
      <c r="M25">
        <v>1907</v>
      </c>
      <c r="N25">
        <v>33</v>
      </c>
    </row>
    <row r="26" spans="1:14">
      <c r="A26" t="str">
        <f t="shared" si="0"/>
        <v>2791.1</v>
      </c>
      <c r="B26">
        <v>2791</v>
      </c>
      <c r="C26" t="s">
        <v>86</v>
      </c>
      <c r="D26" t="s">
        <v>29</v>
      </c>
      <c r="E26" t="s">
        <v>220</v>
      </c>
      <c r="F26">
        <v>1</v>
      </c>
      <c r="G26">
        <v>2018</v>
      </c>
      <c r="H26">
        <v>1591</v>
      </c>
      <c r="I26">
        <v>346</v>
      </c>
      <c r="J26">
        <v>631</v>
      </c>
      <c r="K26">
        <v>181</v>
      </c>
      <c r="L26">
        <v>0</v>
      </c>
      <c r="M26">
        <v>2749</v>
      </c>
      <c r="N26">
        <v>37</v>
      </c>
    </row>
    <row r="27" spans="1:14">
      <c r="A27" t="str">
        <f t="shared" si="0"/>
        <v>3396.1</v>
      </c>
      <c r="B27">
        <v>3396</v>
      </c>
      <c r="C27" t="s">
        <v>88</v>
      </c>
      <c r="D27" t="s">
        <v>89</v>
      </c>
      <c r="E27" t="s">
        <v>220</v>
      </c>
      <c r="F27">
        <v>1</v>
      </c>
      <c r="G27">
        <v>2018</v>
      </c>
      <c r="H27">
        <v>2056</v>
      </c>
      <c r="I27">
        <v>208</v>
      </c>
      <c r="J27">
        <v>397</v>
      </c>
      <c r="K27">
        <v>356</v>
      </c>
      <c r="L27">
        <v>0</v>
      </c>
      <c r="M27">
        <v>3017</v>
      </c>
      <c r="N27">
        <v>38</v>
      </c>
    </row>
    <row r="28" spans="1:14">
      <c r="A28" t="str">
        <f t="shared" si="0"/>
        <v>3477.1</v>
      </c>
      <c r="B28">
        <v>3477</v>
      </c>
      <c r="C28" t="s">
        <v>184</v>
      </c>
      <c r="D28" t="s">
        <v>185</v>
      </c>
      <c r="E28" t="s">
        <v>220</v>
      </c>
      <c r="F28">
        <v>1</v>
      </c>
      <c r="G28">
        <v>2018</v>
      </c>
      <c r="H28">
        <v>1232</v>
      </c>
      <c r="I28">
        <v>262</v>
      </c>
      <c r="J28">
        <v>366</v>
      </c>
      <c r="K28">
        <v>130</v>
      </c>
      <c r="L28">
        <v>0</v>
      </c>
      <c r="M28">
        <v>1990</v>
      </c>
      <c r="N28">
        <v>40</v>
      </c>
    </row>
    <row r="29" spans="1:14">
      <c r="A29" t="str">
        <f t="shared" si="0"/>
        <v>3632.1</v>
      </c>
      <c r="B29">
        <v>3632</v>
      </c>
      <c r="C29" t="s">
        <v>90</v>
      </c>
      <c r="D29" t="s">
        <v>91</v>
      </c>
      <c r="E29" t="s">
        <v>220</v>
      </c>
      <c r="F29">
        <v>1</v>
      </c>
      <c r="G29">
        <v>2018</v>
      </c>
      <c r="H29">
        <v>1279</v>
      </c>
      <c r="I29">
        <v>137</v>
      </c>
      <c r="J29">
        <v>486</v>
      </c>
      <c r="K29">
        <v>259</v>
      </c>
      <c r="L29">
        <v>0</v>
      </c>
      <c r="M29">
        <v>2161</v>
      </c>
      <c r="N29">
        <v>40</v>
      </c>
    </row>
    <row r="30" spans="1:14">
      <c r="A30" t="str">
        <f t="shared" si="0"/>
        <v>3671.1</v>
      </c>
      <c r="B30">
        <v>3671</v>
      </c>
      <c r="C30" t="s">
        <v>182</v>
      </c>
      <c r="D30" t="s">
        <v>183</v>
      </c>
      <c r="E30" t="s">
        <v>220</v>
      </c>
      <c r="F30">
        <v>1</v>
      </c>
      <c r="G30">
        <v>2018</v>
      </c>
      <c r="H30">
        <v>1387</v>
      </c>
      <c r="I30">
        <v>192</v>
      </c>
      <c r="J30">
        <v>480</v>
      </c>
      <c r="K30">
        <v>140</v>
      </c>
      <c r="L30">
        <v>0</v>
      </c>
      <c r="M30">
        <v>2199</v>
      </c>
      <c r="N30">
        <v>41</v>
      </c>
    </row>
    <row r="31" spans="1:14">
      <c r="A31" t="str">
        <f t="shared" si="0"/>
        <v>3681.1</v>
      </c>
      <c r="B31">
        <v>3681</v>
      </c>
      <c r="C31" t="s">
        <v>92</v>
      </c>
      <c r="D31" t="s">
        <v>93</v>
      </c>
      <c r="E31" t="s">
        <v>220</v>
      </c>
      <c r="F31">
        <v>1</v>
      </c>
      <c r="G31">
        <v>2018</v>
      </c>
      <c r="H31">
        <v>3691</v>
      </c>
      <c r="I31">
        <v>748</v>
      </c>
      <c r="J31">
        <v>1848</v>
      </c>
      <c r="K31">
        <v>222</v>
      </c>
      <c r="L31">
        <v>0</v>
      </c>
      <c r="M31">
        <v>6509</v>
      </c>
      <c r="N31">
        <v>40</v>
      </c>
    </row>
    <row r="32" spans="1:14">
      <c r="A32" t="str">
        <f t="shared" si="0"/>
        <v>3686.1</v>
      </c>
      <c r="B32">
        <v>3686</v>
      </c>
      <c r="C32" t="s">
        <v>166</v>
      </c>
      <c r="D32" t="s">
        <v>167</v>
      </c>
      <c r="E32" t="s">
        <v>220</v>
      </c>
      <c r="F32">
        <v>1</v>
      </c>
      <c r="G32">
        <v>2018</v>
      </c>
      <c r="H32">
        <v>1698</v>
      </c>
      <c r="I32">
        <v>443</v>
      </c>
      <c r="J32">
        <v>719</v>
      </c>
      <c r="K32">
        <v>428</v>
      </c>
      <c r="L32">
        <v>0</v>
      </c>
      <c r="M32">
        <v>3288</v>
      </c>
      <c r="N32">
        <v>40</v>
      </c>
    </row>
    <row r="33" spans="1:14">
      <c r="A33" t="str">
        <f t="shared" si="0"/>
        <v>3841.1</v>
      </c>
      <c r="B33">
        <v>3841</v>
      </c>
      <c r="C33" t="s">
        <v>186</v>
      </c>
      <c r="D33" t="s">
        <v>187</v>
      </c>
      <c r="E33" t="s">
        <v>220</v>
      </c>
      <c r="F33">
        <v>1</v>
      </c>
      <c r="G33">
        <v>2018</v>
      </c>
      <c r="H33">
        <v>1090</v>
      </c>
      <c r="I33">
        <v>294</v>
      </c>
      <c r="J33">
        <v>573</v>
      </c>
      <c r="K33">
        <v>179</v>
      </c>
      <c r="L33">
        <v>0</v>
      </c>
      <c r="M33">
        <v>2136</v>
      </c>
      <c r="N33">
        <v>33</v>
      </c>
    </row>
    <row r="34" spans="1:14">
      <c r="A34" t="str">
        <f t="shared" si="0"/>
        <v>3915.1</v>
      </c>
      <c r="B34">
        <v>3915</v>
      </c>
      <c r="C34" t="s">
        <v>94</v>
      </c>
      <c r="D34" t="s">
        <v>95</v>
      </c>
      <c r="E34" t="s">
        <v>220</v>
      </c>
      <c r="F34">
        <v>1</v>
      </c>
      <c r="G34">
        <v>2018</v>
      </c>
      <c r="H34">
        <v>804</v>
      </c>
      <c r="I34">
        <v>257</v>
      </c>
      <c r="J34">
        <v>430</v>
      </c>
      <c r="K34">
        <v>48</v>
      </c>
      <c r="L34">
        <v>0</v>
      </c>
      <c r="M34">
        <v>1539</v>
      </c>
      <c r="N34">
        <v>41</v>
      </c>
    </row>
    <row r="35" spans="1:14">
      <c r="A35" t="str">
        <f t="shared" si="0"/>
        <v>4020.1</v>
      </c>
      <c r="B35">
        <v>4020</v>
      </c>
      <c r="C35" t="s">
        <v>98</v>
      </c>
      <c r="D35" t="s">
        <v>99</v>
      </c>
      <c r="E35" t="s">
        <v>220</v>
      </c>
      <c r="F35">
        <v>1</v>
      </c>
      <c r="G35">
        <v>2018</v>
      </c>
      <c r="H35">
        <v>541</v>
      </c>
      <c r="I35">
        <v>242</v>
      </c>
      <c r="J35">
        <v>350</v>
      </c>
      <c r="K35">
        <v>120</v>
      </c>
      <c r="L35">
        <v>0</v>
      </c>
      <c r="M35">
        <v>1253</v>
      </c>
      <c r="N35">
        <v>34</v>
      </c>
    </row>
    <row r="36" spans="1:14">
      <c r="A36" t="str">
        <f t="shared" si="0"/>
        <v>4065.1</v>
      </c>
      <c r="B36">
        <v>4065</v>
      </c>
      <c r="C36" t="s">
        <v>96</v>
      </c>
      <c r="D36" t="s">
        <v>97</v>
      </c>
      <c r="E36" t="s">
        <v>220</v>
      </c>
      <c r="F36">
        <v>1</v>
      </c>
      <c r="G36">
        <v>2018</v>
      </c>
      <c r="H36">
        <v>2486</v>
      </c>
      <c r="I36">
        <v>-137</v>
      </c>
      <c r="J36">
        <v>-236</v>
      </c>
      <c r="K36">
        <v>162</v>
      </c>
      <c r="L36">
        <v>0</v>
      </c>
      <c r="M36">
        <v>2275</v>
      </c>
      <c r="N36">
        <v>37</v>
      </c>
    </row>
    <row r="37" spans="1:14">
      <c r="A37" t="str">
        <f t="shared" si="0"/>
        <v>4190.1</v>
      </c>
      <c r="B37">
        <v>4190</v>
      </c>
      <c r="C37" t="s">
        <v>158</v>
      </c>
      <c r="D37" t="s">
        <v>41</v>
      </c>
      <c r="E37" t="s">
        <v>220</v>
      </c>
      <c r="F37">
        <v>1</v>
      </c>
      <c r="G37">
        <v>2018</v>
      </c>
      <c r="H37">
        <v>554</v>
      </c>
      <c r="I37">
        <v>41</v>
      </c>
      <c r="J37">
        <v>356</v>
      </c>
      <c r="K37">
        <v>97</v>
      </c>
      <c r="L37">
        <v>0</v>
      </c>
      <c r="M37">
        <v>1048</v>
      </c>
      <c r="N37">
        <v>38</v>
      </c>
    </row>
    <row r="38" spans="1:14">
      <c r="A38" t="str">
        <f t="shared" si="0"/>
        <v>4475.1</v>
      </c>
      <c r="B38">
        <v>4475</v>
      </c>
      <c r="C38" t="s">
        <v>100</v>
      </c>
      <c r="D38" t="s">
        <v>44</v>
      </c>
      <c r="E38" t="s">
        <v>220</v>
      </c>
      <c r="F38">
        <v>1</v>
      </c>
      <c r="G38">
        <v>2018</v>
      </c>
      <c r="H38">
        <v>1676</v>
      </c>
      <c r="I38">
        <v>266</v>
      </c>
      <c r="J38">
        <v>431</v>
      </c>
      <c r="K38">
        <v>171</v>
      </c>
      <c r="L38">
        <v>0</v>
      </c>
      <c r="M38">
        <v>2544</v>
      </c>
      <c r="N38">
        <v>38</v>
      </c>
    </row>
    <row r="39" spans="1:14">
      <c r="A39" t="str">
        <f t="shared" si="0"/>
        <v>4630.1</v>
      </c>
      <c r="B39">
        <v>4630</v>
      </c>
      <c r="C39" t="s">
        <v>151</v>
      </c>
      <c r="D39" t="s">
        <v>153</v>
      </c>
      <c r="E39" t="s">
        <v>220</v>
      </c>
      <c r="F39">
        <v>1</v>
      </c>
      <c r="G39">
        <v>2018</v>
      </c>
      <c r="H39">
        <v>765</v>
      </c>
      <c r="I39">
        <v>41</v>
      </c>
      <c r="J39">
        <v>206</v>
      </c>
      <c r="K39">
        <v>48</v>
      </c>
      <c r="L39">
        <v>0</v>
      </c>
      <c r="M39">
        <v>1060</v>
      </c>
      <c r="N39">
        <v>41</v>
      </c>
    </row>
    <row r="40" spans="1:14">
      <c r="A40" t="str">
        <f t="shared" si="0"/>
        <v>5429.1</v>
      </c>
      <c r="B40">
        <v>5429</v>
      </c>
      <c r="C40" t="s">
        <v>74</v>
      </c>
      <c r="D40" t="s">
        <v>75</v>
      </c>
      <c r="E40" t="s">
        <v>220</v>
      </c>
      <c r="F40">
        <v>1</v>
      </c>
      <c r="G40">
        <v>2018</v>
      </c>
      <c r="H40">
        <v>1971</v>
      </c>
      <c r="I40">
        <v>456</v>
      </c>
      <c r="J40">
        <v>345</v>
      </c>
      <c r="K40">
        <v>231</v>
      </c>
      <c r="L40">
        <v>0</v>
      </c>
      <c r="M40">
        <v>3003</v>
      </c>
      <c r="N40">
        <v>34</v>
      </c>
    </row>
    <row r="41" spans="1:14">
      <c r="A41" t="str">
        <f t="shared" si="0"/>
        <v>5436.1</v>
      </c>
      <c r="B41">
        <v>5436</v>
      </c>
      <c r="C41" t="s">
        <v>103</v>
      </c>
      <c r="D41" t="s">
        <v>104</v>
      </c>
      <c r="E41" t="s">
        <v>220</v>
      </c>
      <c r="F41">
        <v>1</v>
      </c>
      <c r="G41">
        <v>2018</v>
      </c>
      <c r="H41">
        <v>2277</v>
      </c>
      <c r="I41">
        <v>374</v>
      </c>
      <c r="J41">
        <v>863</v>
      </c>
      <c r="K41">
        <v>394</v>
      </c>
      <c r="L41">
        <v>0</v>
      </c>
      <c r="M41">
        <v>3908</v>
      </c>
      <c r="N41">
        <v>33</v>
      </c>
    </row>
    <row r="42" spans="1:14">
      <c r="A42" t="str">
        <f t="shared" si="0"/>
        <v>5481.1</v>
      </c>
      <c r="B42">
        <v>5481</v>
      </c>
      <c r="C42" t="s">
        <v>105</v>
      </c>
      <c r="D42" t="s">
        <v>42</v>
      </c>
      <c r="E42" t="s">
        <v>220</v>
      </c>
      <c r="F42">
        <v>1</v>
      </c>
      <c r="G42">
        <v>2018</v>
      </c>
      <c r="H42">
        <v>616</v>
      </c>
      <c r="I42">
        <v>41</v>
      </c>
      <c r="J42">
        <v>177</v>
      </c>
      <c r="K42">
        <v>48</v>
      </c>
      <c r="L42">
        <v>0</v>
      </c>
      <c r="M42">
        <v>882</v>
      </c>
      <c r="N42">
        <v>34</v>
      </c>
    </row>
    <row r="43" spans="1:14">
      <c r="A43" t="str">
        <f t="shared" si="0"/>
        <v>5532.1</v>
      </c>
      <c r="B43">
        <v>5532</v>
      </c>
      <c r="C43" t="s">
        <v>59</v>
      </c>
      <c r="D43" t="s">
        <v>60</v>
      </c>
      <c r="E43" t="s">
        <v>220</v>
      </c>
      <c r="F43">
        <v>1</v>
      </c>
      <c r="G43">
        <v>2018</v>
      </c>
      <c r="H43">
        <v>1018</v>
      </c>
      <c r="I43">
        <v>458</v>
      </c>
      <c r="J43">
        <v>517</v>
      </c>
      <c r="K43">
        <v>137</v>
      </c>
      <c r="L43">
        <v>0</v>
      </c>
      <c r="M43">
        <v>2130</v>
      </c>
      <c r="N43">
        <v>40</v>
      </c>
    </row>
    <row r="44" spans="1:14">
      <c r="A44" t="str">
        <f t="shared" si="0"/>
        <v>5550.1</v>
      </c>
      <c r="B44">
        <v>5550</v>
      </c>
      <c r="C44" t="s">
        <v>83</v>
      </c>
      <c r="D44" t="s">
        <v>43</v>
      </c>
      <c r="E44" t="s">
        <v>220</v>
      </c>
      <c r="F44">
        <v>1</v>
      </c>
      <c r="G44">
        <v>2018</v>
      </c>
      <c r="H44">
        <v>2044</v>
      </c>
      <c r="I44">
        <v>456</v>
      </c>
      <c r="J44">
        <v>1435</v>
      </c>
      <c r="K44">
        <v>248</v>
      </c>
      <c r="L44">
        <v>0</v>
      </c>
      <c r="M44">
        <v>4183</v>
      </c>
      <c r="N44">
        <v>38</v>
      </c>
    </row>
    <row r="45" spans="1:14">
      <c r="A45" t="str">
        <f t="shared" si="0"/>
        <v>6065.1</v>
      </c>
      <c r="B45">
        <v>6065</v>
      </c>
      <c r="C45" t="s">
        <v>106</v>
      </c>
      <c r="D45" t="s">
        <v>107</v>
      </c>
      <c r="E45" t="s">
        <v>220</v>
      </c>
      <c r="F45">
        <v>1</v>
      </c>
      <c r="G45">
        <v>2018</v>
      </c>
      <c r="H45">
        <v>1566</v>
      </c>
      <c r="I45">
        <v>244</v>
      </c>
      <c r="J45">
        <v>389</v>
      </c>
      <c r="K45">
        <v>171</v>
      </c>
      <c r="L45">
        <v>0</v>
      </c>
      <c r="M45">
        <v>2370</v>
      </c>
      <c r="N45">
        <v>33</v>
      </c>
    </row>
    <row r="46" spans="1:14">
      <c r="A46" t="str">
        <f t="shared" si="0"/>
        <v>6219.1</v>
      </c>
      <c r="B46">
        <v>6219</v>
      </c>
      <c r="C46" t="s">
        <v>110</v>
      </c>
      <c r="D46" t="s">
        <v>29</v>
      </c>
      <c r="E46" t="s">
        <v>220</v>
      </c>
      <c r="F46">
        <v>1</v>
      </c>
      <c r="G46">
        <v>2018</v>
      </c>
      <c r="H46">
        <v>241</v>
      </c>
      <c r="I46">
        <v>10</v>
      </c>
      <c r="J46">
        <v>103</v>
      </c>
      <c r="K46">
        <v>73</v>
      </c>
      <c r="L46">
        <v>0</v>
      </c>
      <c r="M46">
        <v>427</v>
      </c>
      <c r="N46">
        <v>37</v>
      </c>
    </row>
    <row r="47" spans="1:14">
      <c r="A47" t="str">
        <f t="shared" si="0"/>
        <v>6690.1</v>
      </c>
      <c r="B47">
        <v>6690</v>
      </c>
      <c r="C47" t="s">
        <v>111</v>
      </c>
      <c r="D47" t="s">
        <v>112</v>
      </c>
      <c r="E47" t="s">
        <v>220</v>
      </c>
      <c r="F47">
        <v>1</v>
      </c>
      <c r="G47">
        <v>2018</v>
      </c>
      <c r="H47">
        <v>4942</v>
      </c>
      <c r="I47">
        <v>392</v>
      </c>
      <c r="J47">
        <v>1173</v>
      </c>
      <c r="K47">
        <v>314</v>
      </c>
      <c r="L47">
        <v>0</v>
      </c>
      <c r="M47">
        <v>6821</v>
      </c>
      <c r="N47">
        <v>34</v>
      </c>
    </row>
    <row r="48" spans="1:14">
      <c r="A48" t="str">
        <f t="shared" si="0"/>
        <v>6691.1</v>
      </c>
      <c r="B48">
        <v>6691</v>
      </c>
      <c r="C48" t="s">
        <v>113</v>
      </c>
      <c r="D48" t="s">
        <v>114</v>
      </c>
      <c r="E48" t="s">
        <v>220</v>
      </c>
      <c r="F48">
        <v>1</v>
      </c>
      <c r="G48">
        <v>2018</v>
      </c>
      <c r="H48">
        <v>1022</v>
      </c>
      <c r="I48">
        <v>212</v>
      </c>
      <c r="J48">
        <v>347</v>
      </c>
      <c r="K48">
        <v>17</v>
      </c>
      <c r="L48">
        <v>0</v>
      </c>
      <c r="M48">
        <v>1598</v>
      </c>
      <c r="N48">
        <v>34</v>
      </c>
    </row>
    <row r="49" spans="1:14">
      <c r="A49" t="str">
        <f t="shared" si="0"/>
        <v>6735.1</v>
      </c>
      <c r="B49">
        <v>6735</v>
      </c>
      <c r="C49" t="s">
        <v>102</v>
      </c>
      <c r="D49" t="s">
        <v>34</v>
      </c>
      <c r="E49" t="s">
        <v>220</v>
      </c>
      <c r="F49">
        <v>1</v>
      </c>
      <c r="G49">
        <v>2018</v>
      </c>
      <c r="H49">
        <v>1262</v>
      </c>
      <c r="I49">
        <v>329</v>
      </c>
      <c r="J49">
        <v>239</v>
      </c>
      <c r="K49">
        <v>111</v>
      </c>
      <c r="L49">
        <v>0</v>
      </c>
      <c r="M49">
        <v>1941</v>
      </c>
      <c r="N49">
        <v>40</v>
      </c>
    </row>
    <row r="50" spans="1:14">
      <c r="A50" t="str">
        <f t="shared" si="0"/>
        <v>6830.1</v>
      </c>
      <c r="B50">
        <v>6830</v>
      </c>
      <c r="C50" t="s">
        <v>101</v>
      </c>
      <c r="D50" t="s">
        <v>37</v>
      </c>
      <c r="E50" t="s">
        <v>220</v>
      </c>
      <c r="F50">
        <v>1</v>
      </c>
      <c r="G50">
        <v>2018</v>
      </c>
      <c r="H50">
        <v>303</v>
      </c>
      <c r="I50">
        <v>41</v>
      </c>
      <c r="J50">
        <v>201</v>
      </c>
      <c r="K50">
        <v>0</v>
      </c>
      <c r="L50">
        <v>0</v>
      </c>
      <c r="M50">
        <v>545</v>
      </c>
      <c r="N50">
        <v>34</v>
      </c>
    </row>
    <row r="51" spans="1:14">
      <c r="A51" t="str">
        <f t="shared" si="0"/>
        <v>6887.1</v>
      </c>
      <c r="B51">
        <v>6887</v>
      </c>
      <c r="C51" t="s">
        <v>115</v>
      </c>
      <c r="D51" t="s">
        <v>116</v>
      </c>
      <c r="E51" t="s">
        <v>220</v>
      </c>
      <c r="F51">
        <v>1</v>
      </c>
      <c r="G51">
        <v>2018</v>
      </c>
      <c r="H51">
        <v>1915</v>
      </c>
      <c r="I51">
        <v>284</v>
      </c>
      <c r="J51">
        <v>366</v>
      </c>
      <c r="K51">
        <v>216</v>
      </c>
      <c r="L51">
        <v>0</v>
      </c>
      <c r="M51">
        <v>2781</v>
      </c>
      <c r="N51">
        <v>38</v>
      </c>
    </row>
    <row r="52" spans="1:14">
      <c r="A52" t="str">
        <f t="shared" si="0"/>
        <v>7076.1</v>
      </c>
      <c r="B52">
        <v>7076</v>
      </c>
      <c r="C52" t="s">
        <v>249</v>
      </c>
      <c r="D52" t="s">
        <v>250</v>
      </c>
      <c r="E52" t="s">
        <v>220</v>
      </c>
      <c r="F52">
        <v>1</v>
      </c>
      <c r="G52">
        <v>2018</v>
      </c>
      <c r="H52">
        <v>564</v>
      </c>
      <c r="I52">
        <v>200</v>
      </c>
      <c r="J52">
        <v>240</v>
      </c>
      <c r="K52">
        <v>48</v>
      </c>
      <c r="L52">
        <v>0</v>
      </c>
      <c r="M52">
        <v>1052</v>
      </c>
      <c r="N52">
        <v>38</v>
      </c>
    </row>
    <row r="53" spans="1:14">
      <c r="A53" t="str">
        <f t="shared" si="0"/>
        <v>7081.1</v>
      </c>
      <c r="B53">
        <v>7081</v>
      </c>
      <c r="C53" t="s">
        <v>245</v>
      </c>
      <c r="D53" t="s">
        <v>246</v>
      </c>
      <c r="E53" t="s">
        <v>220</v>
      </c>
      <c r="F53">
        <v>1</v>
      </c>
      <c r="G53">
        <v>2018</v>
      </c>
      <c r="H53">
        <v>2127</v>
      </c>
      <c r="I53">
        <v>354</v>
      </c>
      <c r="J53">
        <v>572</v>
      </c>
      <c r="K53">
        <v>250</v>
      </c>
      <c r="L53">
        <v>0</v>
      </c>
      <c r="M53">
        <v>3303</v>
      </c>
      <c r="N53">
        <v>34</v>
      </c>
    </row>
    <row r="54" spans="1:14">
      <c r="A54" t="str">
        <f t="shared" si="0"/>
        <v>7115.1</v>
      </c>
      <c r="B54">
        <v>7115</v>
      </c>
      <c r="C54" t="s">
        <v>117</v>
      </c>
      <c r="D54" t="s">
        <v>118</v>
      </c>
      <c r="E54" t="s">
        <v>220</v>
      </c>
      <c r="F54">
        <v>1</v>
      </c>
      <c r="G54">
        <v>2018</v>
      </c>
      <c r="H54">
        <v>483</v>
      </c>
      <c r="I54">
        <v>73</v>
      </c>
      <c r="J54">
        <v>188</v>
      </c>
      <c r="K54">
        <v>281</v>
      </c>
      <c r="L54">
        <v>0</v>
      </c>
      <c r="M54">
        <v>1025</v>
      </c>
      <c r="N54">
        <v>40</v>
      </c>
    </row>
    <row r="55" spans="1:14">
      <c r="A55" t="str">
        <f t="shared" si="0"/>
        <v>7206.1</v>
      </c>
      <c r="B55">
        <v>7206</v>
      </c>
      <c r="C55" t="s">
        <v>119</v>
      </c>
      <c r="D55" t="s">
        <v>31</v>
      </c>
      <c r="E55" t="s">
        <v>220</v>
      </c>
      <c r="F55">
        <v>1</v>
      </c>
      <c r="G55">
        <v>2018</v>
      </c>
      <c r="H55">
        <v>816</v>
      </c>
      <c r="I55">
        <v>61</v>
      </c>
      <c r="J55">
        <v>307</v>
      </c>
      <c r="K55">
        <v>219</v>
      </c>
      <c r="L55">
        <v>0</v>
      </c>
      <c r="M55">
        <v>1403</v>
      </c>
      <c r="N55">
        <v>41</v>
      </c>
    </row>
    <row r="56" spans="1:14">
      <c r="A56" t="str">
        <f t="shared" si="0"/>
        <v>7355.1</v>
      </c>
      <c r="B56">
        <v>7355</v>
      </c>
      <c r="C56" t="s">
        <v>168</v>
      </c>
      <c r="D56" t="s">
        <v>33</v>
      </c>
      <c r="E56" t="s">
        <v>220</v>
      </c>
      <c r="F56">
        <v>1</v>
      </c>
      <c r="G56">
        <v>2018</v>
      </c>
      <c r="H56">
        <v>317</v>
      </c>
      <c r="I56">
        <v>31</v>
      </c>
      <c r="J56">
        <v>147</v>
      </c>
      <c r="K56">
        <v>172</v>
      </c>
      <c r="L56">
        <v>0</v>
      </c>
      <c r="M56">
        <v>667</v>
      </c>
      <c r="N56">
        <v>38</v>
      </c>
    </row>
    <row r="57" spans="1:14">
      <c r="A57" t="str">
        <f t="shared" si="0"/>
        <v>7625.1</v>
      </c>
      <c r="B57">
        <v>7625</v>
      </c>
      <c r="C57" t="s">
        <v>120</v>
      </c>
      <c r="D57" t="s">
        <v>27</v>
      </c>
      <c r="E57" t="s">
        <v>220</v>
      </c>
      <c r="F57">
        <v>1</v>
      </c>
      <c r="G57">
        <v>2018</v>
      </c>
      <c r="H57">
        <v>1451</v>
      </c>
      <c r="I57">
        <v>253</v>
      </c>
      <c r="J57">
        <v>608</v>
      </c>
      <c r="K57">
        <v>148</v>
      </c>
      <c r="L57">
        <v>0</v>
      </c>
      <c r="M57">
        <v>2460</v>
      </c>
      <c r="N57">
        <v>41</v>
      </c>
    </row>
    <row r="58" spans="1:14">
      <c r="A58" t="str">
        <f t="shared" si="0"/>
        <v>7780.1</v>
      </c>
      <c r="B58">
        <v>7780</v>
      </c>
      <c r="C58" t="s">
        <v>123</v>
      </c>
      <c r="D58" t="s">
        <v>124</v>
      </c>
      <c r="E58" t="s">
        <v>220</v>
      </c>
      <c r="F58">
        <v>1</v>
      </c>
      <c r="G58">
        <v>2018</v>
      </c>
      <c r="H58">
        <v>3236</v>
      </c>
      <c r="I58">
        <v>574</v>
      </c>
      <c r="J58">
        <v>1054</v>
      </c>
      <c r="K58">
        <v>410</v>
      </c>
      <c r="L58">
        <v>0</v>
      </c>
      <c r="M58">
        <v>5274</v>
      </c>
      <c r="N58">
        <v>33</v>
      </c>
    </row>
    <row r="59" spans="1:14">
      <c r="A59" t="str">
        <f t="shared" si="0"/>
        <v>7781.1</v>
      </c>
      <c r="B59">
        <v>7781</v>
      </c>
      <c r="C59" t="s">
        <v>66</v>
      </c>
      <c r="D59" t="s">
        <v>35</v>
      </c>
      <c r="E59" t="s">
        <v>220</v>
      </c>
      <c r="F59">
        <v>1</v>
      </c>
      <c r="G59">
        <v>2018</v>
      </c>
      <c r="H59">
        <v>1825</v>
      </c>
      <c r="I59">
        <v>62</v>
      </c>
      <c r="J59">
        <v>383</v>
      </c>
      <c r="K59">
        <v>120</v>
      </c>
      <c r="L59">
        <v>0</v>
      </c>
      <c r="M59">
        <v>2390</v>
      </c>
      <c r="N59">
        <v>41</v>
      </c>
    </row>
    <row r="60" spans="1:14">
      <c r="A60" t="str">
        <f t="shared" si="0"/>
        <v>7808.1</v>
      </c>
      <c r="B60">
        <v>7808</v>
      </c>
      <c r="C60" t="s">
        <v>137</v>
      </c>
      <c r="D60" t="s">
        <v>125</v>
      </c>
      <c r="E60" t="s">
        <v>220</v>
      </c>
      <c r="F60">
        <v>1</v>
      </c>
      <c r="G60">
        <v>2018</v>
      </c>
      <c r="H60">
        <v>2867</v>
      </c>
      <c r="I60">
        <v>222</v>
      </c>
      <c r="J60">
        <v>559</v>
      </c>
      <c r="K60">
        <v>488</v>
      </c>
      <c r="L60">
        <v>0</v>
      </c>
      <c r="M60">
        <v>4136</v>
      </c>
      <c r="N60">
        <v>32</v>
      </c>
    </row>
    <row r="61" spans="1:14">
      <c r="A61" t="str">
        <f t="shared" si="0"/>
        <v>7810.1</v>
      </c>
      <c r="B61">
        <v>7810</v>
      </c>
      <c r="C61" t="s">
        <v>126</v>
      </c>
      <c r="D61" t="s">
        <v>127</v>
      </c>
      <c r="E61" t="s">
        <v>220</v>
      </c>
      <c r="F61">
        <v>1</v>
      </c>
      <c r="G61">
        <v>2018</v>
      </c>
      <c r="H61">
        <v>2154</v>
      </c>
      <c r="I61">
        <v>204</v>
      </c>
      <c r="J61">
        <v>689</v>
      </c>
      <c r="K61">
        <v>142</v>
      </c>
      <c r="L61">
        <v>0</v>
      </c>
      <c r="M61">
        <v>3189</v>
      </c>
      <c r="N61">
        <v>33</v>
      </c>
    </row>
    <row r="62" spans="1:14">
      <c r="A62" t="str">
        <f t="shared" si="0"/>
        <v>7823.1</v>
      </c>
      <c r="B62">
        <v>7823</v>
      </c>
      <c r="C62" t="s">
        <v>121</v>
      </c>
      <c r="D62" t="s">
        <v>122</v>
      </c>
      <c r="E62" t="s">
        <v>220</v>
      </c>
      <c r="F62">
        <v>1</v>
      </c>
      <c r="G62">
        <v>2018</v>
      </c>
      <c r="H62">
        <v>1496</v>
      </c>
      <c r="I62">
        <v>167</v>
      </c>
      <c r="J62">
        <v>274</v>
      </c>
      <c r="K62">
        <v>170</v>
      </c>
      <c r="L62">
        <v>0</v>
      </c>
      <c r="M62">
        <v>2107</v>
      </c>
      <c r="N62">
        <v>32</v>
      </c>
    </row>
    <row r="63" spans="1:14">
      <c r="A63" t="str">
        <f t="shared" si="0"/>
        <v>7830.1</v>
      </c>
      <c r="B63">
        <v>7830</v>
      </c>
      <c r="C63" t="s">
        <v>134</v>
      </c>
      <c r="D63" t="s">
        <v>135</v>
      </c>
      <c r="E63" t="s">
        <v>220</v>
      </c>
      <c r="F63">
        <v>1</v>
      </c>
      <c r="G63">
        <v>2018</v>
      </c>
      <c r="H63">
        <v>2417</v>
      </c>
      <c r="I63">
        <v>169</v>
      </c>
      <c r="J63">
        <v>472</v>
      </c>
      <c r="K63">
        <v>76</v>
      </c>
      <c r="L63">
        <v>0</v>
      </c>
      <c r="M63">
        <v>3134</v>
      </c>
      <c r="N63">
        <v>34</v>
      </c>
    </row>
    <row r="64" spans="1:14">
      <c r="A64" t="str">
        <f t="shared" si="0"/>
        <v>7860.1</v>
      </c>
      <c r="B64">
        <v>7860</v>
      </c>
      <c r="C64" t="s">
        <v>128</v>
      </c>
      <c r="D64" t="s">
        <v>30</v>
      </c>
      <c r="E64" t="s">
        <v>220</v>
      </c>
      <c r="F64">
        <v>1</v>
      </c>
      <c r="G64">
        <v>2018</v>
      </c>
      <c r="H64">
        <v>1196</v>
      </c>
      <c r="I64">
        <v>96</v>
      </c>
      <c r="J64">
        <v>288</v>
      </c>
      <c r="K64">
        <v>191</v>
      </c>
      <c r="L64">
        <v>0</v>
      </c>
      <c r="M64">
        <v>1771</v>
      </c>
      <c r="N64">
        <v>33</v>
      </c>
    </row>
    <row r="65" spans="1:14">
      <c r="A65" t="str">
        <f t="shared" si="0"/>
        <v>7958.1</v>
      </c>
      <c r="B65">
        <v>7958</v>
      </c>
      <c r="C65" t="s">
        <v>169</v>
      </c>
      <c r="D65" t="s">
        <v>20</v>
      </c>
      <c r="E65" t="s">
        <v>220</v>
      </c>
      <c r="F65">
        <v>1</v>
      </c>
      <c r="G65">
        <v>2018</v>
      </c>
      <c r="H65">
        <v>1292</v>
      </c>
      <c r="I65">
        <v>161</v>
      </c>
      <c r="J65">
        <v>259</v>
      </c>
      <c r="K65">
        <v>95</v>
      </c>
      <c r="L65">
        <v>0</v>
      </c>
      <c r="M65">
        <v>1807</v>
      </c>
      <c r="N65">
        <v>33</v>
      </c>
    </row>
    <row r="66" spans="1:14">
      <c r="A66" t="str">
        <f t="shared" si="0"/>
        <v>7964.1</v>
      </c>
      <c r="B66">
        <v>7964</v>
      </c>
      <c r="C66" t="s">
        <v>130</v>
      </c>
      <c r="D66" t="s">
        <v>131</v>
      </c>
      <c r="E66" t="s">
        <v>220</v>
      </c>
      <c r="F66">
        <v>1</v>
      </c>
      <c r="G66">
        <v>2018</v>
      </c>
      <c r="H66">
        <v>584</v>
      </c>
      <c r="I66">
        <v>41</v>
      </c>
      <c r="J66">
        <v>236</v>
      </c>
      <c r="K66">
        <v>48</v>
      </c>
      <c r="L66">
        <v>0</v>
      </c>
      <c r="M66">
        <v>909</v>
      </c>
      <c r="N66">
        <v>41</v>
      </c>
    </row>
    <row r="67" spans="1:14">
      <c r="A67" t="str">
        <f t="shared" ref="A67:A130" si="1">$B67&amp;"."&amp;F67</f>
        <v>8135.1</v>
      </c>
      <c r="B67">
        <v>8135</v>
      </c>
      <c r="C67" t="s">
        <v>136</v>
      </c>
      <c r="D67" t="s">
        <v>38</v>
      </c>
      <c r="E67" t="s">
        <v>220</v>
      </c>
      <c r="F67">
        <v>1</v>
      </c>
      <c r="G67">
        <v>2018</v>
      </c>
      <c r="H67">
        <v>1980</v>
      </c>
      <c r="I67">
        <v>286</v>
      </c>
      <c r="J67">
        <v>358</v>
      </c>
      <c r="K67">
        <v>159</v>
      </c>
      <c r="L67">
        <v>0</v>
      </c>
      <c r="M67">
        <v>2783</v>
      </c>
      <c r="N67">
        <v>33</v>
      </c>
    </row>
    <row r="68" spans="1:14">
      <c r="A68" t="str">
        <f t="shared" si="1"/>
        <v>8240.1</v>
      </c>
      <c r="B68">
        <v>8240</v>
      </c>
      <c r="C68" t="s">
        <v>55</v>
      </c>
      <c r="D68" t="s">
        <v>56</v>
      </c>
      <c r="E68" t="s">
        <v>220</v>
      </c>
      <c r="F68">
        <v>1</v>
      </c>
      <c r="G68">
        <v>2018</v>
      </c>
      <c r="H68">
        <v>749</v>
      </c>
      <c r="I68">
        <v>130</v>
      </c>
      <c r="J68">
        <v>273</v>
      </c>
      <c r="K68">
        <v>116</v>
      </c>
      <c r="L68">
        <v>0</v>
      </c>
      <c r="M68">
        <v>1268</v>
      </c>
      <c r="N68">
        <v>40</v>
      </c>
    </row>
    <row r="69" spans="1:14">
      <c r="A69" t="str">
        <f t="shared" si="1"/>
        <v>8344.1</v>
      </c>
      <c r="B69">
        <v>8344</v>
      </c>
      <c r="C69" t="s">
        <v>108</v>
      </c>
      <c r="D69" t="s">
        <v>109</v>
      </c>
      <c r="E69" t="s">
        <v>220</v>
      </c>
      <c r="F69">
        <v>1</v>
      </c>
      <c r="G69">
        <v>2018</v>
      </c>
      <c r="H69">
        <v>932</v>
      </c>
      <c r="I69">
        <v>64</v>
      </c>
      <c r="J69">
        <v>387</v>
      </c>
      <c r="K69">
        <v>48</v>
      </c>
      <c r="L69">
        <v>0</v>
      </c>
      <c r="M69">
        <v>1431</v>
      </c>
      <c r="N69">
        <v>32</v>
      </c>
    </row>
    <row r="70" spans="1:14">
      <c r="A70" t="str">
        <f t="shared" si="1"/>
        <v>8861.1</v>
      </c>
      <c r="B70">
        <v>8861</v>
      </c>
      <c r="C70" t="s">
        <v>140</v>
      </c>
      <c r="D70" t="s">
        <v>141</v>
      </c>
      <c r="E70" t="s">
        <v>220</v>
      </c>
      <c r="F70">
        <v>1</v>
      </c>
      <c r="G70">
        <v>2018</v>
      </c>
      <c r="H70">
        <v>946</v>
      </c>
      <c r="I70">
        <v>122</v>
      </c>
      <c r="J70">
        <v>343</v>
      </c>
      <c r="K70">
        <v>157</v>
      </c>
      <c r="L70">
        <v>0</v>
      </c>
      <c r="M70">
        <v>1568</v>
      </c>
      <c r="N70">
        <v>41</v>
      </c>
    </row>
    <row r="71" spans="1:14">
      <c r="A71" t="str">
        <f t="shared" si="1"/>
        <v>8995.1</v>
      </c>
      <c r="B71">
        <v>8995</v>
      </c>
      <c r="C71" t="s">
        <v>142</v>
      </c>
      <c r="D71" t="s">
        <v>143</v>
      </c>
      <c r="E71" t="s">
        <v>220</v>
      </c>
      <c r="F71">
        <v>1</v>
      </c>
      <c r="G71">
        <v>2018</v>
      </c>
      <c r="H71">
        <v>1875</v>
      </c>
      <c r="I71">
        <v>211</v>
      </c>
      <c r="J71">
        <v>432</v>
      </c>
      <c r="K71">
        <v>96</v>
      </c>
      <c r="L71">
        <v>0</v>
      </c>
      <c r="M71">
        <v>2614</v>
      </c>
      <c r="N71">
        <v>40</v>
      </c>
    </row>
    <row r="72" spans="1:14">
      <c r="A72" t="str">
        <f t="shared" si="1"/>
        <v>9000.1</v>
      </c>
      <c r="B72">
        <v>9000</v>
      </c>
      <c r="C72" t="s">
        <v>132</v>
      </c>
      <c r="D72" t="s">
        <v>133</v>
      </c>
      <c r="E72" t="s">
        <v>220</v>
      </c>
      <c r="F72">
        <v>1</v>
      </c>
      <c r="G72">
        <v>2018</v>
      </c>
      <c r="H72">
        <v>1262</v>
      </c>
      <c r="I72">
        <v>114</v>
      </c>
      <c r="J72">
        <v>163</v>
      </c>
      <c r="K72">
        <v>248</v>
      </c>
      <c r="L72">
        <v>0</v>
      </c>
      <c r="M72">
        <v>1787</v>
      </c>
      <c r="N72">
        <v>40</v>
      </c>
    </row>
    <row r="73" spans="1:14">
      <c r="A73" t="str">
        <f t="shared" si="1"/>
        <v>9201.1</v>
      </c>
      <c r="B73">
        <v>9201</v>
      </c>
      <c r="C73" t="s">
        <v>247</v>
      </c>
      <c r="D73" t="s">
        <v>170</v>
      </c>
      <c r="E73" t="s">
        <v>220</v>
      </c>
      <c r="F73">
        <v>1</v>
      </c>
      <c r="G73">
        <v>2018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33</v>
      </c>
    </row>
    <row r="74" spans="1:14">
      <c r="A74" t="str">
        <f t="shared" si="1"/>
        <v>9234.1</v>
      </c>
      <c r="B74">
        <v>9234</v>
      </c>
      <c r="C74" t="s">
        <v>146</v>
      </c>
      <c r="D74" t="s">
        <v>32</v>
      </c>
      <c r="E74" t="s">
        <v>220</v>
      </c>
      <c r="F74">
        <v>1</v>
      </c>
      <c r="G74">
        <v>2018</v>
      </c>
      <c r="H74">
        <v>1300</v>
      </c>
      <c r="I74">
        <v>186</v>
      </c>
      <c r="J74">
        <v>589</v>
      </c>
      <c r="K74">
        <v>138</v>
      </c>
      <c r="L74">
        <v>0</v>
      </c>
      <c r="M74">
        <v>2213</v>
      </c>
      <c r="N74">
        <v>40</v>
      </c>
    </row>
    <row r="75" spans="1:14">
      <c r="A75" t="str">
        <f t="shared" si="1"/>
        <v>9407.1</v>
      </c>
      <c r="B75">
        <v>9407</v>
      </c>
      <c r="C75" t="s">
        <v>174</v>
      </c>
      <c r="D75" t="s">
        <v>175</v>
      </c>
      <c r="E75" t="s">
        <v>220</v>
      </c>
      <c r="F75">
        <v>1</v>
      </c>
      <c r="G75">
        <v>2018</v>
      </c>
      <c r="H75">
        <v>2856</v>
      </c>
      <c r="I75">
        <v>357</v>
      </c>
      <c r="J75">
        <v>1029</v>
      </c>
      <c r="K75">
        <v>323</v>
      </c>
      <c r="L75">
        <v>0</v>
      </c>
      <c r="M75">
        <v>4565</v>
      </c>
      <c r="N75">
        <v>38</v>
      </c>
    </row>
    <row r="76" spans="1:14">
      <c r="A76" t="str">
        <f t="shared" si="1"/>
        <v>9496.1</v>
      </c>
      <c r="B76">
        <v>9496</v>
      </c>
      <c r="C76" t="s">
        <v>71</v>
      </c>
      <c r="D76" t="s">
        <v>21</v>
      </c>
      <c r="E76" t="s">
        <v>220</v>
      </c>
      <c r="F76">
        <v>1</v>
      </c>
      <c r="G76">
        <v>2018</v>
      </c>
      <c r="H76">
        <v>1589</v>
      </c>
      <c r="I76">
        <v>148</v>
      </c>
      <c r="J76">
        <v>397</v>
      </c>
      <c r="K76">
        <v>157</v>
      </c>
      <c r="L76">
        <v>0</v>
      </c>
      <c r="M76">
        <v>2291</v>
      </c>
      <c r="N76">
        <v>37</v>
      </c>
    </row>
    <row r="77" spans="1:14">
      <c r="A77" t="str">
        <f t="shared" si="1"/>
        <v>9497.1</v>
      </c>
      <c r="B77">
        <v>9497</v>
      </c>
      <c r="C77" t="s">
        <v>171</v>
      </c>
      <c r="D77" t="s">
        <v>172</v>
      </c>
      <c r="E77" t="s">
        <v>220</v>
      </c>
      <c r="F77">
        <v>1</v>
      </c>
      <c r="G77">
        <v>2018</v>
      </c>
      <c r="H77">
        <v>722</v>
      </c>
      <c r="I77">
        <v>133</v>
      </c>
      <c r="J77">
        <v>440</v>
      </c>
      <c r="K77">
        <v>162</v>
      </c>
      <c r="L77">
        <v>0</v>
      </c>
      <c r="M77">
        <v>1457</v>
      </c>
      <c r="N77">
        <v>41</v>
      </c>
    </row>
    <row r="78" spans="1:14">
      <c r="A78" t="str">
        <f t="shared" si="1"/>
        <v>9730.1</v>
      </c>
      <c r="B78">
        <v>9730</v>
      </c>
      <c r="C78" t="s">
        <v>57</v>
      </c>
      <c r="D78" t="s">
        <v>58</v>
      </c>
      <c r="E78" t="s">
        <v>220</v>
      </c>
      <c r="F78">
        <v>1</v>
      </c>
      <c r="G78">
        <v>2018</v>
      </c>
      <c r="H78">
        <v>1416</v>
      </c>
      <c r="I78">
        <v>179</v>
      </c>
      <c r="J78">
        <v>357</v>
      </c>
      <c r="K78">
        <v>225</v>
      </c>
      <c r="L78">
        <v>0</v>
      </c>
      <c r="M78">
        <v>2177</v>
      </c>
      <c r="N78">
        <v>41</v>
      </c>
    </row>
    <row r="79" spans="1:14">
      <c r="A79" t="str">
        <f t="shared" si="1"/>
        <v>9792.1</v>
      </c>
      <c r="B79">
        <v>9792</v>
      </c>
      <c r="C79" t="s">
        <v>176</v>
      </c>
      <c r="D79" t="s">
        <v>177</v>
      </c>
      <c r="E79" t="s">
        <v>220</v>
      </c>
      <c r="F79">
        <v>1</v>
      </c>
      <c r="G79">
        <v>2018</v>
      </c>
      <c r="H79">
        <v>109</v>
      </c>
      <c r="I79">
        <v>21</v>
      </c>
      <c r="J79">
        <v>177</v>
      </c>
      <c r="K79">
        <v>48</v>
      </c>
      <c r="L79">
        <v>0</v>
      </c>
      <c r="M79">
        <v>355</v>
      </c>
      <c r="N79">
        <v>34</v>
      </c>
    </row>
    <row r="80" spans="1:14">
      <c r="A80" t="str">
        <f t="shared" si="1"/>
        <v>9800.1</v>
      </c>
      <c r="B80">
        <v>9800</v>
      </c>
      <c r="C80" t="s">
        <v>45</v>
      </c>
      <c r="D80" t="s">
        <v>46</v>
      </c>
      <c r="E80" t="s">
        <v>220</v>
      </c>
      <c r="F80">
        <v>1</v>
      </c>
      <c r="G80">
        <v>2018</v>
      </c>
      <c r="H80">
        <v>2063</v>
      </c>
      <c r="I80">
        <v>269</v>
      </c>
      <c r="J80">
        <v>650</v>
      </c>
      <c r="K80">
        <v>306</v>
      </c>
      <c r="L80">
        <v>0</v>
      </c>
      <c r="M80">
        <v>3288</v>
      </c>
      <c r="N80">
        <v>38</v>
      </c>
    </row>
    <row r="81" spans="1:14">
      <c r="A81" t="str">
        <f t="shared" si="1"/>
        <v>9901.1</v>
      </c>
      <c r="B81">
        <v>9901</v>
      </c>
      <c r="C81" t="s">
        <v>147</v>
      </c>
      <c r="D81" t="s">
        <v>148</v>
      </c>
      <c r="E81" t="s">
        <v>220</v>
      </c>
      <c r="F81">
        <v>1</v>
      </c>
      <c r="G81">
        <v>2018</v>
      </c>
      <c r="H81">
        <v>1575</v>
      </c>
      <c r="I81">
        <v>378</v>
      </c>
      <c r="J81">
        <v>476</v>
      </c>
      <c r="K81">
        <v>178</v>
      </c>
      <c r="L81">
        <v>0</v>
      </c>
      <c r="M81">
        <v>2607</v>
      </c>
      <c r="N81">
        <v>38</v>
      </c>
    </row>
    <row r="82" spans="1:14">
      <c r="A82" t="str">
        <f t="shared" si="1"/>
        <v>10066.1</v>
      </c>
      <c r="B82">
        <v>10066</v>
      </c>
      <c r="C82" t="s">
        <v>173</v>
      </c>
      <c r="D82" t="s">
        <v>39</v>
      </c>
      <c r="E82" t="s">
        <v>220</v>
      </c>
      <c r="F82">
        <v>1</v>
      </c>
      <c r="G82">
        <v>2018</v>
      </c>
      <c r="H82">
        <v>1411</v>
      </c>
      <c r="I82">
        <v>262</v>
      </c>
      <c r="J82">
        <v>295</v>
      </c>
      <c r="K82">
        <v>245</v>
      </c>
      <c r="L82">
        <v>0</v>
      </c>
      <c r="M82">
        <v>2213</v>
      </c>
      <c r="N82">
        <v>38</v>
      </c>
    </row>
    <row r="83" spans="1:14">
      <c r="A83" t="str">
        <f t="shared" si="1"/>
        <v>10115.1</v>
      </c>
      <c r="B83">
        <v>10115</v>
      </c>
      <c r="C83" t="s">
        <v>178</v>
      </c>
      <c r="D83" t="s">
        <v>29</v>
      </c>
      <c r="E83" t="s">
        <v>220</v>
      </c>
      <c r="F83">
        <v>1</v>
      </c>
      <c r="G83">
        <v>2018</v>
      </c>
      <c r="H83">
        <v>4040</v>
      </c>
      <c r="I83">
        <v>448</v>
      </c>
      <c r="J83">
        <v>770</v>
      </c>
      <c r="K83">
        <v>446</v>
      </c>
      <c r="L83">
        <v>0</v>
      </c>
      <c r="M83">
        <v>5704</v>
      </c>
      <c r="N83">
        <v>37</v>
      </c>
    </row>
    <row r="84" spans="1:14">
      <c r="A84" t="str">
        <f t="shared" si="1"/>
        <v>152.2</v>
      </c>
      <c r="B84">
        <v>152</v>
      </c>
      <c r="C84" t="s">
        <v>53</v>
      </c>
      <c r="D84" t="s">
        <v>54</v>
      </c>
      <c r="E84" t="s">
        <v>220</v>
      </c>
      <c r="F84">
        <v>2</v>
      </c>
      <c r="G84">
        <v>2018</v>
      </c>
      <c r="H84">
        <v>488</v>
      </c>
      <c r="I84">
        <v>30</v>
      </c>
      <c r="J84">
        <v>32</v>
      </c>
      <c r="K84">
        <v>0</v>
      </c>
      <c r="L84">
        <v>0</v>
      </c>
      <c r="M84">
        <v>550</v>
      </c>
      <c r="N84">
        <v>34</v>
      </c>
    </row>
    <row r="85" spans="1:14">
      <c r="A85" t="str">
        <f t="shared" si="1"/>
        <v>672.2</v>
      </c>
      <c r="B85">
        <v>672</v>
      </c>
      <c r="C85" t="s">
        <v>64</v>
      </c>
      <c r="D85" t="s">
        <v>65</v>
      </c>
      <c r="E85" t="s">
        <v>220</v>
      </c>
      <c r="F85">
        <v>2</v>
      </c>
      <c r="G85">
        <v>2018</v>
      </c>
      <c r="H85">
        <v>1968</v>
      </c>
      <c r="I85">
        <v>88</v>
      </c>
      <c r="J85">
        <v>-1</v>
      </c>
      <c r="K85">
        <v>28</v>
      </c>
      <c r="L85">
        <v>0</v>
      </c>
      <c r="M85">
        <v>2083</v>
      </c>
      <c r="N85">
        <v>34</v>
      </c>
    </row>
    <row r="86" spans="1:14">
      <c r="A86" t="str">
        <f t="shared" si="1"/>
        <v>695.2</v>
      </c>
      <c r="B86">
        <v>695</v>
      </c>
      <c r="C86" t="s">
        <v>159</v>
      </c>
      <c r="D86" t="s">
        <v>160</v>
      </c>
      <c r="E86" t="s">
        <v>220</v>
      </c>
      <c r="F86">
        <v>2</v>
      </c>
      <c r="G86">
        <v>2018</v>
      </c>
      <c r="H86">
        <v>865</v>
      </c>
      <c r="I86">
        <v>51</v>
      </c>
      <c r="J86">
        <v>59</v>
      </c>
      <c r="K86">
        <v>0</v>
      </c>
      <c r="L86">
        <v>0</v>
      </c>
      <c r="M86">
        <v>975</v>
      </c>
      <c r="N86">
        <v>32</v>
      </c>
    </row>
    <row r="87" spans="1:14">
      <c r="A87" t="str">
        <f t="shared" si="1"/>
        <v>817.2</v>
      </c>
      <c r="B87">
        <v>817</v>
      </c>
      <c r="C87" t="s">
        <v>138</v>
      </c>
      <c r="D87" t="s">
        <v>139</v>
      </c>
      <c r="E87" t="s">
        <v>220</v>
      </c>
      <c r="F87">
        <v>2</v>
      </c>
      <c r="G87">
        <v>2018</v>
      </c>
      <c r="H87">
        <v>5987</v>
      </c>
      <c r="I87">
        <v>461</v>
      </c>
      <c r="J87">
        <v>1123</v>
      </c>
      <c r="K87">
        <v>122</v>
      </c>
      <c r="L87">
        <v>0</v>
      </c>
      <c r="M87">
        <v>7693</v>
      </c>
      <c r="N87">
        <v>34</v>
      </c>
    </row>
    <row r="88" spans="1:14">
      <c r="A88" t="str">
        <f t="shared" si="1"/>
        <v>831.2</v>
      </c>
      <c r="B88">
        <v>831</v>
      </c>
      <c r="C88" t="s">
        <v>159</v>
      </c>
      <c r="D88" t="s">
        <v>161</v>
      </c>
      <c r="E88" t="s">
        <v>220</v>
      </c>
      <c r="F88">
        <v>2</v>
      </c>
      <c r="G88">
        <v>2018</v>
      </c>
      <c r="H88">
        <v>1840</v>
      </c>
      <c r="I88">
        <v>107</v>
      </c>
      <c r="J88">
        <v>44</v>
      </c>
      <c r="K88">
        <v>66</v>
      </c>
      <c r="L88">
        <v>0</v>
      </c>
      <c r="M88">
        <v>2057</v>
      </c>
      <c r="N88">
        <v>34</v>
      </c>
    </row>
    <row r="89" spans="1:14">
      <c r="A89" t="str">
        <f t="shared" si="1"/>
        <v>834.2</v>
      </c>
      <c r="B89">
        <v>834</v>
      </c>
      <c r="C89" t="s">
        <v>154</v>
      </c>
      <c r="D89" t="s">
        <v>155</v>
      </c>
      <c r="E89" t="s">
        <v>220</v>
      </c>
      <c r="F89">
        <v>2</v>
      </c>
      <c r="G89">
        <v>2018</v>
      </c>
      <c r="H89">
        <v>1424</v>
      </c>
      <c r="I89">
        <v>99</v>
      </c>
      <c r="J89">
        <v>263</v>
      </c>
      <c r="K89">
        <v>11</v>
      </c>
      <c r="L89">
        <v>0</v>
      </c>
      <c r="M89">
        <v>1797</v>
      </c>
      <c r="N89">
        <v>40</v>
      </c>
    </row>
    <row r="90" spans="1:14">
      <c r="A90" t="str">
        <f t="shared" si="1"/>
        <v>839.2</v>
      </c>
      <c r="B90">
        <v>839</v>
      </c>
      <c r="C90" t="s">
        <v>156</v>
      </c>
      <c r="D90" t="s">
        <v>157</v>
      </c>
      <c r="E90" t="s">
        <v>220</v>
      </c>
      <c r="F90">
        <v>2</v>
      </c>
      <c r="G90">
        <v>2018</v>
      </c>
      <c r="H90">
        <v>1400</v>
      </c>
      <c r="I90">
        <v>201</v>
      </c>
      <c r="J90">
        <v>547</v>
      </c>
      <c r="K90">
        <v>100</v>
      </c>
      <c r="L90">
        <v>0</v>
      </c>
      <c r="M90">
        <v>2248</v>
      </c>
      <c r="N90">
        <v>40</v>
      </c>
    </row>
    <row r="91" spans="1:14">
      <c r="A91" t="str">
        <f t="shared" si="1"/>
        <v>852.2</v>
      </c>
      <c r="B91">
        <v>852</v>
      </c>
      <c r="C91" t="s">
        <v>63</v>
      </c>
      <c r="D91" t="s">
        <v>26</v>
      </c>
      <c r="E91" t="s">
        <v>220</v>
      </c>
      <c r="F91">
        <v>2</v>
      </c>
      <c r="G91">
        <v>2018</v>
      </c>
      <c r="H91">
        <v>3176</v>
      </c>
      <c r="I91">
        <v>610</v>
      </c>
      <c r="J91">
        <v>566</v>
      </c>
      <c r="K91">
        <v>44</v>
      </c>
      <c r="L91">
        <v>0</v>
      </c>
      <c r="M91">
        <v>4396</v>
      </c>
      <c r="N91">
        <v>41</v>
      </c>
    </row>
    <row r="92" spans="1:14">
      <c r="A92" t="str">
        <f t="shared" si="1"/>
        <v>860.2</v>
      </c>
      <c r="B92">
        <v>860</v>
      </c>
      <c r="C92" t="s">
        <v>84</v>
      </c>
      <c r="D92" t="s">
        <v>85</v>
      </c>
      <c r="E92" t="s">
        <v>220</v>
      </c>
      <c r="F92">
        <v>2</v>
      </c>
      <c r="G92">
        <v>2018</v>
      </c>
      <c r="H92">
        <v>713</v>
      </c>
      <c r="I92">
        <v>-6</v>
      </c>
      <c r="J92">
        <v>42</v>
      </c>
      <c r="K92">
        <v>0</v>
      </c>
      <c r="L92">
        <v>0</v>
      </c>
      <c r="M92">
        <v>749</v>
      </c>
      <c r="N92">
        <v>41</v>
      </c>
    </row>
    <row r="93" spans="1:14">
      <c r="A93" t="str">
        <f t="shared" si="1"/>
        <v>1069.2</v>
      </c>
      <c r="B93">
        <v>1069</v>
      </c>
      <c r="C93" t="s">
        <v>180</v>
      </c>
      <c r="D93" t="s">
        <v>181</v>
      </c>
      <c r="E93" t="s">
        <v>220</v>
      </c>
      <c r="F93">
        <v>2</v>
      </c>
      <c r="G93">
        <v>2018</v>
      </c>
      <c r="H93">
        <v>488</v>
      </c>
      <c r="I93">
        <v>32</v>
      </c>
      <c r="J93">
        <v>54</v>
      </c>
      <c r="K93">
        <v>0</v>
      </c>
      <c r="L93">
        <v>0</v>
      </c>
      <c r="M93">
        <v>574</v>
      </c>
      <c r="N93">
        <v>34</v>
      </c>
    </row>
    <row r="94" spans="1:14">
      <c r="A94" t="str">
        <f t="shared" si="1"/>
        <v>1073.2</v>
      </c>
      <c r="B94">
        <v>1073</v>
      </c>
      <c r="C94" t="s">
        <v>149</v>
      </c>
      <c r="D94" t="s">
        <v>150</v>
      </c>
      <c r="E94" t="s">
        <v>220</v>
      </c>
      <c r="F94">
        <v>2</v>
      </c>
      <c r="G94">
        <v>2018</v>
      </c>
      <c r="H94">
        <v>164</v>
      </c>
      <c r="I94">
        <v>172</v>
      </c>
      <c r="J94">
        <v>10</v>
      </c>
      <c r="K94">
        <v>0</v>
      </c>
      <c r="L94">
        <v>0</v>
      </c>
      <c r="M94">
        <v>346</v>
      </c>
      <c r="N94">
        <v>38</v>
      </c>
    </row>
    <row r="95" spans="1:14">
      <c r="A95" t="str">
        <f t="shared" si="1"/>
        <v>1139.2</v>
      </c>
      <c r="B95">
        <v>1139</v>
      </c>
      <c r="C95" t="s">
        <v>61</v>
      </c>
      <c r="D95" t="s">
        <v>62</v>
      </c>
      <c r="E95" t="s">
        <v>220</v>
      </c>
      <c r="F95">
        <v>2</v>
      </c>
      <c r="G95">
        <v>2018</v>
      </c>
      <c r="H95">
        <v>6653</v>
      </c>
      <c r="I95">
        <v>768</v>
      </c>
      <c r="J95">
        <v>1105</v>
      </c>
      <c r="K95">
        <v>-108</v>
      </c>
      <c r="L95">
        <v>0</v>
      </c>
      <c r="M95">
        <v>8418</v>
      </c>
      <c r="N95">
        <v>41</v>
      </c>
    </row>
    <row r="96" spans="1:14">
      <c r="A96" t="str">
        <f t="shared" si="1"/>
        <v>1143.2</v>
      </c>
      <c r="B96">
        <v>1143</v>
      </c>
      <c r="C96" t="s">
        <v>159</v>
      </c>
      <c r="D96" t="s">
        <v>27</v>
      </c>
      <c r="E96" t="s">
        <v>220</v>
      </c>
      <c r="F96">
        <v>2</v>
      </c>
      <c r="G96">
        <v>2018</v>
      </c>
      <c r="H96">
        <v>1436</v>
      </c>
      <c r="I96">
        <v>112</v>
      </c>
      <c r="J96">
        <v>179</v>
      </c>
      <c r="K96">
        <v>69</v>
      </c>
      <c r="L96">
        <v>0</v>
      </c>
      <c r="M96">
        <v>1796</v>
      </c>
      <c r="N96">
        <v>41</v>
      </c>
    </row>
    <row r="97" spans="1:14">
      <c r="A97" t="str">
        <f t="shared" si="1"/>
        <v>1318.2</v>
      </c>
      <c r="B97">
        <v>1318</v>
      </c>
      <c r="C97" t="s">
        <v>67</v>
      </c>
      <c r="D97" t="s">
        <v>68</v>
      </c>
      <c r="E97" t="s">
        <v>220</v>
      </c>
      <c r="F97">
        <v>2</v>
      </c>
      <c r="G97">
        <v>2018</v>
      </c>
      <c r="H97">
        <v>807</v>
      </c>
      <c r="I97">
        <v>56</v>
      </c>
      <c r="J97">
        <v>262</v>
      </c>
      <c r="K97">
        <v>0</v>
      </c>
      <c r="L97">
        <v>0</v>
      </c>
      <c r="M97">
        <v>1125</v>
      </c>
      <c r="N97">
        <v>41</v>
      </c>
    </row>
    <row r="98" spans="1:14">
      <c r="A98" t="str">
        <f t="shared" si="1"/>
        <v>1319.2</v>
      </c>
      <c r="B98">
        <v>1319</v>
      </c>
      <c r="C98" t="s">
        <v>69</v>
      </c>
      <c r="D98" t="s">
        <v>70</v>
      </c>
      <c r="E98" t="s">
        <v>220</v>
      </c>
      <c r="F98">
        <v>2</v>
      </c>
      <c r="G98">
        <v>2018</v>
      </c>
      <c r="H98">
        <v>1404</v>
      </c>
      <c r="I98">
        <v>133</v>
      </c>
      <c r="J98">
        <v>267</v>
      </c>
      <c r="K98">
        <v>0</v>
      </c>
      <c r="L98">
        <v>0</v>
      </c>
      <c r="M98">
        <v>1804</v>
      </c>
      <c r="N98">
        <v>32</v>
      </c>
    </row>
    <row r="99" spans="1:14">
      <c r="A99" t="str">
        <f t="shared" si="1"/>
        <v>1950.2</v>
      </c>
      <c r="B99">
        <v>1950</v>
      </c>
      <c r="C99" t="s">
        <v>36</v>
      </c>
      <c r="D99" t="s">
        <v>25</v>
      </c>
      <c r="E99" t="s">
        <v>220</v>
      </c>
      <c r="F99">
        <v>2</v>
      </c>
      <c r="G99">
        <v>2018</v>
      </c>
      <c r="H99">
        <v>13494</v>
      </c>
      <c r="I99">
        <v>1257</v>
      </c>
      <c r="J99">
        <v>3176</v>
      </c>
      <c r="K99">
        <v>420</v>
      </c>
      <c r="L99">
        <v>0</v>
      </c>
      <c r="M99">
        <v>18347</v>
      </c>
      <c r="N99">
        <v>34</v>
      </c>
    </row>
    <row r="100" spans="1:14">
      <c r="A100" t="str">
        <f t="shared" si="1"/>
        <v>2010.2</v>
      </c>
      <c r="B100">
        <v>2010</v>
      </c>
      <c r="C100" t="s">
        <v>72</v>
      </c>
      <c r="D100" t="s">
        <v>73</v>
      </c>
      <c r="E100" t="s">
        <v>220</v>
      </c>
      <c r="F100">
        <v>2</v>
      </c>
      <c r="G100">
        <v>2018</v>
      </c>
      <c r="H100">
        <v>862</v>
      </c>
      <c r="I100">
        <v>-79</v>
      </c>
      <c r="J100">
        <v>65</v>
      </c>
      <c r="K100">
        <v>-23</v>
      </c>
      <c r="L100">
        <v>0</v>
      </c>
      <c r="M100">
        <v>825</v>
      </c>
      <c r="N100">
        <v>41</v>
      </c>
    </row>
    <row r="101" spans="1:14">
      <c r="A101" t="str">
        <f t="shared" si="1"/>
        <v>2215.2</v>
      </c>
      <c r="B101">
        <v>2215</v>
      </c>
      <c r="C101" t="s">
        <v>78</v>
      </c>
      <c r="D101" t="s">
        <v>79</v>
      </c>
      <c r="E101" t="s">
        <v>220</v>
      </c>
      <c r="F101">
        <v>2</v>
      </c>
      <c r="G101">
        <v>2018</v>
      </c>
      <c r="H101">
        <v>1463</v>
      </c>
      <c r="I101">
        <v>196</v>
      </c>
      <c r="J101">
        <v>128</v>
      </c>
      <c r="K101">
        <v>25</v>
      </c>
      <c r="L101">
        <v>0</v>
      </c>
      <c r="M101">
        <v>1812</v>
      </c>
      <c r="N101">
        <v>33</v>
      </c>
    </row>
    <row r="102" spans="1:14">
      <c r="A102" t="str">
        <f t="shared" si="1"/>
        <v>2245.2</v>
      </c>
      <c r="B102">
        <v>2245</v>
      </c>
      <c r="C102" t="s">
        <v>76</v>
      </c>
      <c r="D102" t="s">
        <v>77</v>
      </c>
      <c r="E102" t="s">
        <v>220</v>
      </c>
      <c r="F102">
        <v>2</v>
      </c>
      <c r="G102">
        <v>2018</v>
      </c>
      <c r="H102">
        <v>1170</v>
      </c>
      <c r="I102">
        <v>112</v>
      </c>
      <c r="J102">
        <v>214</v>
      </c>
      <c r="K102">
        <v>0</v>
      </c>
      <c r="L102">
        <v>0</v>
      </c>
      <c r="M102">
        <v>1496</v>
      </c>
      <c r="N102">
        <v>38</v>
      </c>
    </row>
    <row r="103" spans="1:14">
      <c r="A103" t="str">
        <f t="shared" si="1"/>
        <v>2425.2</v>
      </c>
      <c r="B103">
        <v>2425</v>
      </c>
      <c r="C103" t="s">
        <v>80</v>
      </c>
      <c r="D103" t="s">
        <v>24</v>
      </c>
      <c r="E103" t="s">
        <v>220</v>
      </c>
      <c r="F103">
        <v>2</v>
      </c>
      <c r="G103">
        <v>2018</v>
      </c>
      <c r="H103">
        <v>536</v>
      </c>
      <c r="I103">
        <v>-160</v>
      </c>
      <c r="J103">
        <v>-333</v>
      </c>
      <c r="K103">
        <v>0</v>
      </c>
      <c r="L103">
        <v>0</v>
      </c>
      <c r="M103">
        <v>43</v>
      </c>
      <c r="N103">
        <v>38</v>
      </c>
    </row>
    <row r="104" spans="1:14">
      <c r="A104" t="str">
        <f t="shared" si="1"/>
        <v>2496.2</v>
      </c>
      <c r="B104">
        <v>2496</v>
      </c>
      <c r="C104" t="s">
        <v>240</v>
      </c>
      <c r="D104" t="s">
        <v>241</v>
      </c>
      <c r="E104" t="s">
        <v>220</v>
      </c>
      <c r="F104">
        <v>2</v>
      </c>
      <c r="G104">
        <v>2018</v>
      </c>
      <c r="H104">
        <v>1890</v>
      </c>
      <c r="I104">
        <v>143</v>
      </c>
      <c r="J104">
        <v>135</v>
      </c>
      <c r="K104">
        <v>43</v>
      </c>
      <c r="L104">
        <v>0</v>
      </c>
      <c r="M104">
        <v>2211</v>
      </c>
      <c r="N104">
        <v>34</v>
      </c>
    </row>
    <row r="105" spans="1:14">
      <c r="A105" t="str">
        <f t="shared" si="1"/>
        <v>2700.2</v>
      </c>
      <c r="B105">
        <v>2700</v>
      </c>
      <c r="C105" t="s">
        <v>151</v>
      </c>
      <c r="D105" t="s">
        <v>152</v>
      </c>
      <c r="E105" t="s">
        <v>220</v>
      </c>
      <c r="F105">
        <v>2</v>
      </c>
      <c r="G105">
        <v>2018</v>
      </c>
      <c r="H105">
        <v>3669</v>
      </c>
      <c r="I105">
        <v>472</v>
      </c>
      <c r="J105">
        <v>582</v>
      </c>
      <c r="K105">
        <v>53</v>
      </c>
      <c r="L105">
        <v>0</v>
      </c>
      <c r="M105">
        <v>4776</v>
      </c>
      <c r="N105">
        <v>34</v>
      </c>
    </row>
    <row r="106" spans="1:14">
      <c r="A106" t="str">
        <f t="shared" si="1"/>
        <v>2715.2</v>
      </c>
      <c r="B106">
        <v>2715</v>
      </c>
      <c r="C106" t="s">
        <v>162</v>
      </c>
      <c r="D106" t="s">
        <v>163</v>
      </c>
      <c r="E106" t="s">
        <v>220</v>
      </c>
      <c r="F106">
        <v>2</v>
      </c>
      <c r="G106">
        <v>2018</v>
      </c>
      <c r="H106">
        <v>2952</v>
      </c>
      <c r="I106">
        <v>403</v>
      </c>
      <c r="J106">
        <v>545</v>
      </c>
      <c r="K106">
        <v>101</v>
      </c>
      <c r="L106">
        <v>0</v>
      </c>
      <c r="M106">
        <v>4001</v>
      </c>
      <c r="N106">
        <v>38</v>
      </c>
    </row>
    <row r="107" spans="1:14">
      <c r="A107" t="str">
        <f t="shared" si="1"/>
        <v>2744.2</v>
      </c>
      <c r="B107">
        <v>2744</v>
      </c>
      <c r="C107" t="s">
        <v>164</v>
      </c>
      <c r="D107" t="s">
        <v>165</v>
      </c>
      <c r="E107" t="s">
        <v>220</v>
      </c>
      <c r="F107">
        <v>2</v>
      </c>
      <c r="G107">
        <v>2018</v>
      </c>
      <c r="H107">
        <v>1025</v>
      </c>
      <c r="I107">
        <v>20</v>
      </c>
      <c r="J107">
        <v>21</v>
      </c>
      <c r="K107">
        <v>0</v>
      </c>
      <c r="L107">
        <v>0</v>
      </c>
      <c r="M107">
        <v>1066</v>
      </c>
      <c r="N107">
        <v>33</v>
      </c>
    </row>
    <row r="108" spans="1:14">
      <c r="A108" t="str">
        <f t="shared" si="1"/>
        <v>2791.2</v>
      </c>
      <c r="B108">
        <v>2791</v>
      </c>
      <c r="C108" t="s">
        <v>86</v>
      </c>
      <c r="D108" t="s">
        <v>29</v>
      </c>
      <c r="E108" t="s">
        <v>220</v>
      </c>
      <c r="F108">
        <v>2</v>
      </c>
      <c r="G108">
        <v>2018</v>
      </c>
      <c r="H108">
        <v>2361</v>
      </c>
      <c r="I108">
        <v>319</v>
      </c>
      <c r="J108">
        <v>464</v>
      </c>
      <c r="K108">
        <v>558</v>
      </c>
      <c r="L108">
        <v>0</v>
      </c>
      <c r="M108">
        <v>3702</v>
      </c>
      <c r="N108">
        <v>37</v>
      </c>
    </row>
    <row r="109" spans="1:14">
      <c r="A109" t="str">
        <f t="shared" si="1"/>
        <v>3396.2</v>
      </c>
      <c r="B109">
        <v>3396</v>
      </c>
      <c r="C109" t="s">
        <v>88</v>
      </c>
      <c r="D109" t="s">
        <v>89</v>
      </c>
      <c r="E109" t="s">
        <v>220</v>
      </c>
      <c r="F109">
        <v>2</v>
      </c>
      <c r="G109">
        <v>2018</v>
      </c>
      <c r="H109">
        <v>488</v>
      </c>
      <c r="I109">
        <v>-52</v>
      </c>
      <c r="J109">
        <v>-48</v>
      </c>
      <c r="K109">
        <v>0</v>
      </c>
      <c r="L109">
        <v>0</v>
      </c>
      <c r="M109">
        <v>388</v>
      </c>
      <c r="N109">
        <v>38</v>
      </c>
    </row>
    <row r="110" spans="1:14">
      <c r="A110" t="str">
        <f t="shared" si="1"/>
        <v>3477.2</v>
      </c>
      <c r="B110">
        <v>3477</v>
      </c>
      <c r="C110" t="s">
        <v>184</v>
      </c>
      <c r="D110" t="s">
        <v>185</v>
      </c>
      <c r="E110" t="s">
        <v>220</v>
      </c>
      <c r="F110">
        <v>2</v>
      </c>
      <c r="G110">
        <v>2018</v>
      </c>
      <c r="H110">
        <v>1849</v>
      </c>
      <c r="I110">
        <v>41</v>
      </c>
      <c r="J110">
        <v>361</v>
      </c>
      <c r="K110">
        <v>38</v>
      </c>
      <c r="L110">
        <v>0</v>
      </c>
      <c r="M110">
        <v>2289</v>
      </c>
      <c r="N110">
        <v>40</v>
      </c>
    </row>
    <row r="111" spans="1:14">
      <c r="A111" t="str">
        <f t="shared" si="1"/>
        <v>3632.2</v>
      </c>
      <c r="B111">
        <v>3632</v>
      </c>
      <c r="C111" t="s">
        <v>90</v>
      </c>
      <c r="D111" t="s">
        <v>91</v>
      </c>
      <c r="E111" t="s">
        <v>220</v>
      </c>
      <c r="F111">
        <v>2</v>
      </c>
      <c r="G111">
        <v>2018</v>
      </c>
      <c r="H111">
        <v>2616</v>
      </c>
      <c r="I111">
        <v>133</v>
      </c>
      <c r="J111">
        <v>588</v>
      </c>
      <c r="K111">
        <v>36</v>
      </c>
      <c r="L111">
        <v>0</v>
      </c>
      <c r="M111">
        <v>3373</v>
      </c>
      <c r="N111">
        <v>40</v>
      </c>
    </row>
    <row r="112" spans="1:14">
      <c r="A112" t="str">
        <f t="shared" si="1"/>
        <v>3671.2</v>
      </c>
      <c r="B112">
        <v>3671</v>
      </c>
      <c r="C112" t="s">
        <v>182</v>
      </c>
      <c r="D112" t="s">
        <v>183</v>
      </c>
      <c r="E112" t="s">
        <v>220</v>
      </c>
      <c r="F112">
        <v>2</v>
      </c>
      <c r="G112">
        <v>2018</v>
      </c>
      <c r="H112">
        <v>1313</v>
      </c>
      <c r="I112">
        <v>148</v>
      </c>
      <c r="J112">
        <v>151</v>
      </c>
      <c r="K112">
        <v>70</v>
      </c>
      <c r="L112">
        <v>0</v>
      </c>
      <c r="M112">
        <v>1682</v>
      </c>
      <c r="N112">
        <v>41</v>
      </c>
    </row>
    <row r="113" spans="1:14">
      <c r="A113" t="str">
        <f t="shared" si="1"/>
        <v>3681.2</v>
      </c>
      <c r="B113">
        <v>3681</v>
      </c>
      <c r="C113" t="s">
        <v>92</v>
      </c>
      <c r="D113" t="s">
        <v>93</v>
      </c>
      <c r="E113" t="s">
        <v>220</v>
      </c>
      <c r="F113">
        <v>2</v>
      </c>
      <c r="G113">
        <v>2018</v>
      </c>
      <c r="H113">
        <v>3574</v>
      </c>
      <c r="I113">
        <v>200</v>
      </c>
      <c r="J113">
        <v>211</v>
      </c>
      <c r="K113">
        <v>0</v>
      </c>
      <c r="L113">
        <v>0</v>
      </c>
      <c r="M113">
        <v>3985</v>
      </c>
      <c r="N113">
        <v>40</v>
      </c>
    </row>
    <row r="114" spans="1:14">
      <c r="A114" t="str">
        <f t="shared" si="1"/>
        <v>3686.2</v>
      </c>
      <c r="B114">
        <v>3686</v>
      </c>
      <c r="C114" t="s">
        <v>166</v>
      </c>
      <c r="D114" t="s">
        <v>167</v>
      </c>
      <c r="E114" t="s">
        <v>220</v>
      </c>
      <c r="F114">
        <v>2</v>
      </c>
      <c r="G114">
        <v>2018</v>
      </c>
      <c r="H114">
        <v>3943</v>
      </c>
      <c r="I114">
        <v>32</v>
      </c>
      <c r="J114">
        <v>-484</v>
      </c>
      <c r="K114">
        <v>164</v>
      </c>
      <c r="L114">
        <v>0</v>
      </c>
      <c r="M114">
        <v>3655</v>
      </c>
      <c r="N114">
        <v>40</v>
      </c>
    </row>
    <row r="115" spans="1:14">
      <c r="A115" t="str">
        <f t="shared" si="1"/>
        <v>3841.2</v>
      </c>
      <c r="B115">
        <v>3841</v>
      </c>
      <c r="C115" t="s">
        <v>186</v>
      </c>
      <c r="D115" t="s">
        <v>187</v>
      </c>
      <c r="E115" t="s">
        <v>220</v>
      </c>
      <c r="F115">
        <v>2</v>
      </c>
      <c r="G115">
        <v>2018</v>
      </c>
      <c r="H115">
        <v>1170</v>
      </c>
      <c r="I115">
        <v>222</v>
      </c>
      <c r="J115">
        <v>676</v>
      </c>
      <c r="K115">
        <v>0</v>
      </c>
      <c r="L115">
        <v>0</v>
      </c>
      <c r="M115">
        <v>2068</v>
      </c>
      <c r="N115">
        <v>33</v>
      </c>
    </row>
    <row r="116" spans="1:14">
      <c r="A116" t="str">
        <f t="shared" si="1"/>
        <v>3915.2</v>
      </c>
      <c r="B116">
        <v>3915</v>
      </c>
      <c r="C116" t="s">
        <v>94</v>
      </c>
      <c r="D116" t="s">
        <v>95</v>
      </c>
      <c r="E116" t="s">
        <v>220</v>
      </c>
      <c r="F116">
        <v>2</v>
      </c>
      <c r="G116">
        <v>2018</v>
      </c>
      <c r="H116">
        <v>1728</v>
      </c>
      <c r="I116">
        <v>129</v>
      </c>
      <c r="J116">
        <v>391</v>
      </c>
      <c r="K116">
        <v>172</v>
      </c>
      <c r="L116">
        <v>0</v>
      </c>
      <c r="M116">
        <v>2420</v>
      </c>
      <c r="N116">
        <v>41</v>
      </c>
    </row>
    <row r="117" spans="1:14">
      <c r="A117" t="str">
        <f t="shared" si="1"/>
        <v>4020.2</v>
      </c>
      <c r="B117">
        <v>4020</v>
      </c>
      <c r="C117" t="s">
        <v>98</v>
      </c>
      <c r="D117" t="s">
        <v>99</v>
      </c>
      <c r="E117" t="s">
        <v>220</v>
      </c>
      <c r="F117">
        <v>2</v>
      </c>
      <c r="G117">
        <v>2018</v>
      </c>
      <c r="H117">
        <v>2349</v>
      </c>
      <c r="I117">
        <v>499</v>
      </c>
      <c r="J117">
        <v>596</v>
      </c>
      <c r="K117">
        <v>0</v>
      </c>
      <c r="L117">
        <v>0</v>
      </c>
      <c r="M117">
        <v>3444</v>
      </c>
      <c r="N117">
        <v>34</v>
      </c>
    </row>
    <row r="118" spans="1:14">
      <c r="A118" t="str">
        <f t="shared" si="1"/>
        <v>4065.2</v>
      </c>
      <c r="B118">
        <v>4065</v>
      </c>
      <c r="C118" t="s">
        <v>96</v>
      </c>
      <c r="D118" t="s">
        <v>97</v>
      </c>
      <c r="E118" t="s">
        <v>220</v>
      </c>
      <c r="F118">
        <v>2</v>
      </c>
      <c r="G118">
        <v>2018</v>
      </c>
      <c r="H118">
        <v>3152</v>
      </c>
      <c r="I118">
        <v>162</v>
      </c>
      <c r="J118">
        <v>309</v>
      </c>
      <c r="K118">
        <v>119</v>
      </c>
      <c r="L118">
        <v>0</v>
      </c>
      <c r="M118">
        <v>3742</v>
      </c>
      <c r="N118">
        <v>37</v>
      </c>
    </row>
    <row r="119" spans="1:14">
      <c r="A119" t="str">
        <f t="shared" si="1"/>
        <v>4190.2</v>
      </c>
      <c r="B119">
        <v>4190</v>
      </c>
      <c r="C119" t="s">
        <v>158</v>
      </c>
      <c r="D119" t="s">
        <v>41</v>
      </c>
      <c r="E119" t="s">
        <v>220</v>
      </c>
      <c r="F119">
        <v>2</v>
      </c>
      <c r="G119">
        <v>2018</v>
      </c>
      <c r="H119">
        <v>2435</v>
      </c>
      <c r="I119">
        <v>486</v>
      </c>
      <c r="J119">
        <v>435</v>
      </c>
      <c r="K119">
        <v>33</v>
      </c>
      <c r="L119">
        <v>0</v>
      </c>
      <c r="M119">
        <v>3389</v>
      </c>
      <c r="N119">
        <v>38</v>
      </c>
    </row>
    <row r="120" spans="1:14">
      <c r="A120" t="str">
        <f t="shared" si="1"/>
        <v>4475.2</v>
      </c>
      <c r="B120">
        <v>4475</v>
      </c>
      <c r="C120" t="s">
        <v>100</v>
      </c>
      <c r="D120" t="s">
        <v>44</v>
      </c>
      <c r="E120" t="s">
        <v>220</v>
      </c>
      <c r="F120">
        <v>2</v>
      </c>
      <c r="G120">
        <v>2018</v>
      </c>
      <c r="H120">
        <v>2217</v>
      </c>
      <c r="I120">
        <v>321</v>
      </c>
      <c r="J120">
        <v>485</v>
      </c>
      <c r="K120">
        <v>116</v>
      </c>
      <c r="L120">
        <v>0</v>
      </c>
      <c r="M120">
        <v>3139</v>
      </c>
      <c r="N120">
        <v>38</v>
      </c>
    </row>
    <row r="121" spans="1:14">
      <c r="A121" t="str">
        <f t="shared" si="1"/>
        <v>4630.2</v>
      </c>
      <c r="B121">
        <v>4630</v>
      </c>
      <c r="C121" t="s">
        <v>151</v>
      </c>
      <c r="D121" t="s">
        <v>153</v>
      </c>
      <c r="E121" t="s">
        <v>220</v>
      </c>
      <c r="F121">
        <v>2</v>
      </c>
      <c r="G121">
        <v>2018</v>
      </c>
      <c r="H121">
        <v>465</v>
      </c>
      <c r="I121">
        <v>111</v>
      </c>
      <c r="J121">
        <v>-438</v>
      </c>
      <c r="K121">
        <v>73</v>
      </c>
      <c r="L121">
        <v>0</v>
      </c>
      <c r="M121">
        <v>211</v>
      </c>
      <c r="N121">
        <v>41</v>
      </c>
    </row>
    <row r="122" spans="1:14">
      <c r="A122" t="str">
        <f t="shared" si="1"/>
        <v>5429.2</v>
      </c>
      <c r="B122">
        <v>5429</v>
      </c>
      <c r="C122" t="s">
        <v>74</v>
      </c>
      <c r="D122" t="s">
        <v>75</v>
      </c>
      <c r="E122" t="s">
        <v>220</v>
      </c>
      <c r="F122">
        <v>2</v>
      </c>
      <c r="G122">
        <v>2018</v>
      </c>
      <c r="H122">
        <v>3460</v>
      </c>
      <c r="I122">
        <v>286</v>
      </c>
      <c r="J122">
        <v>523</v>
      </c>
      <c r="K122">
        <v>9</v>
      </c>
      <c r="L122">
        <v>0</v>
      </c>
      <c r="M122">
        <v>4278</v>
      </c>
      <c r="N122">
        <v>34</v>
      </c>
    </row>
    <row r="123" spans="1:14">
      <c r="A123" t="str">
        <f t="shared" si="1"/>
        <v>5436.2</v>
      </c>
      <c r="B123">
        <v>5436</v>
      </c>
      <c r="C123" t="s">
        <v>103</v>
      </c>
      <c r="D123" t="s">
        <v>104</v>
      </c>
      <c r="E123" t="s">
        <v>220</v>
      </c>
      <c r="F123">
        <v>2</v>
      </c>
      <c r="G123">
        <v>2018</v>
      </c>
      <c r="H123">
        <v>5753</v>
      </c>
      <c r="I123">
        <v>385</v>
      </c>
      <c r="J123">
        <v>402</v>
      </c>
      <c r="K123">
        <v>160</v>
      </c>
      <c r="L123">
        <v>0</v>
      </c>
      <c r="M123">
        <v>6700</v>
      </c>
      <c r="N123">
        <v>33</v>
      </c>
    </row>
    <row r="124" spans="1:14">
      <c r="A124" t="str">
        <f t="shared" si="1"/>
        <v>5481.2</v>
      </c>
      <c r="B124">
        <v>5481</v>
      </c>
      <c r="C124" t="s">
        <v>105</v>
      </c>
      <c r="D124" t="s">
        <v>42</v>
      </c>
      <c r="E124" t="s">
        <v>220</v>
      </c>
      <c r="F124">
        <v>2</v>
      </c>
      <c r="G124">
        <v>2018</v>
      </c>
      <c r="H124">
        <v>1119</v>
      </c>
      <c r="I124">
        <v>141</v>
      </c>
      <c r="J124">
        <v>228</v>
      </c>
      <c r="K124">
        <v>48</v>
      </c>
      <c r="L124">
        <v>0</v>
      </c>
      <c r="M124">
        <v>1536</v>
      </c>
      <c r="N124">
        <v>34</v>
      </c>
    </row>
    <row r="125" spans="1:14">
      <c r="A125" t="str">
        <f t="shared" si="1"/>
        <v>5532.2</v>
      </c>
      <c r="B125">
        <v>5532</v>
      </c>
      <c r="C125" t="s">
        <v>59</v>
      </c>
      <c r="D125" t="s">
        <v>60</v>
      </c>
      <c r="E125" t="s">
        <v>220</v>
      </c>
      <c r="F125">
        <v>2</v>
      </c>
      <c r="G125">
        <v>2018</v>
      </c>
      <c r="H125">
        <v>1041</v>
      </c>
      <c r="I125">
        <v>163</v>
      </c>
      <c r="J125">
        <v>228</v>
      </c>
      <c r="K125">
        <v>45</v>
      </c>
      <c r="L125">
        <v>0</v>
      </c>
      <c r="M125">
        <v>1477</v>
      </c>
      <c r="N125">
        <v>40</v>
      </c>
    </row>
    <row r="126" spans="1:14">
      <c r="A126" t="str">
        <f t="shared" si="1"/>
        <v>5550.2</v>
      </c>
      <c r="B126">
        <v>5550</v>
      </c>
      <c r="C126" t="s">
        <v>83</v>
      </c>
      <c r="D126" t="s">
        <v>43</v>
      </c>
      <c r="E126" t="s">
        <v>220</v>
      </c>
      <c r="F126">
        <v>2</v>
      </c>
      <c r="G126">
        <v>2018</v>
      </c>
      <c r="H126">
        <v>3888</v>
      </c>
      <c r="I126">
        <v>609</v>
      </c>
      <c r="J126">
        <v>383</v>
      </c>
      <c r="K126">
        <v>37</v>
      </c>
      <c r="L126">
        <v>0</v>
      </c>
      <c r="M126">
        <v>4917</v>
      </c>
      <c r="N126">
        <v>38</v>
      </c>
    </row>
    <row r="127" spans="1:14">
      <c r="A127" t="str">
        <f t="shared" si="1"/>
        <v>6065.2</v>
      </c>
      <c r="B127">
        <v>6065</v>
      </c>
      <c r="C127" t="s">
        <v>106</v>
      </c>
      <c r="D127" t="s">
        <v>107</v>
      </c>
      <c r="E127" t="s">
        <v>220</v>
      </c>
      <c r="F127">
        <v>2</v>
      </c>
      <c r="G127">
        <v>2018</v>
      </c>
      <c r="H127">
        <v>1513</v>
      </c>
      <c r="I127">
        <v>54</v>
      </c>
      <c r="J127">
        <v>32</v>
      </c>
      <c r="K127">
        <v>0</v>
      </c>
      <c r="L127">
        <v>0</v>
      </c>
      <c r="M127">
        <v>1599</v>
      </c>
      <c r="N127">
        <v>33</v>
      </c>
    </row>
    <row r="128" spans="1:14">
      <c r="A128" t="str">
        <f t="shared" si="1"/>
        <v>6219.2</v>
      </c>
      <c r="B128">
        <v>6219</v>
      </c>
      <c r="C128" t="s">
        <v>110</v>
      </c>
      <c r="D128" t="s">
        <v>29</v>
      </c>
      <c r="E128" t="s">
        <v>220</v>
      </c>
      <c r="F128">
        <v>2</v>
      </c>
      <c r="G128">
        <v>2018</v>
      </c>
      <c r="H128">
        <v>2873</v>
      </c>
      <c r="I128">
        <v>178</v>
      </c>
      <c r="J128">
        <v>171</v>
      </c>
      <c r="K128">
        <v>94</v>
      </c>
      <c r="L128">
        <v>0</v>
      </c>
      <c r="M128">
        <v>3316</v>
      </c>
      <c r="N128">
        <v>37</v>
      </c>
    </row>
    <row r="129" spans="1:14">
      <c r="A129" t="str">
        <f t="shared" si="1"/>
        <v>6690.2</v>
      </c>
      <c r="B129">
        <v>6690</v>
      </c>
      <c r="C129" t="s">
        <v>111</v>
      </c>
      <c r="D129" t="s">
        <v>112</v>
      </c>
      <c r="E129" t="s">
        <v>220</v>
      </c>
      <c r="F129">
        <v>2</v>
      </c>
      <c r="G129">
        <v>2018</v>
      </c>
      <c r="H129">
        <v>5094</v>
      </c>
      <c r="I129">
        <v>434</v>
      </c>
      <c r="J129">
        <v>510</v>
      </c>
      <c r="K129">
        <v>152</v>
      </c>
      <c r="L129">
        <v>0</v>
      </c>
      <c r="M129">
        <v>6190</v>
      </c>
      <c r="N129">
        <v>34</v>
      </c>
    </row>
    <row r="130" spans="1:14">
      <c r="A130" t="str">
        <f t="shared" si="1"/>
        <v>6691.2</v>
      </c>
      <c r="B130">
        <v>6691</v>
      </c>
      <c r="C130" t="s">
        <v>113</v>
      </c>
      <c r="D130" t="s">
        <v>114</v>
      </c>
      <c r="E130" t="s">
        <v>220</v>
      </c>
      <c r="F130">
        <v>2</v>
      </c>
      <c r="G130">
        <v>2018</v>
      </c>
      <c r="H130">
        <v>1893</v>
      </c>
      <c r="I130">
        <v>278</v>
      </c>
      <c r="J130">
        <v>659</v>
      </c>
      <c r="K130">
        <v>13</v>
      </c>
      <c r="L130">
        <v>0</v>
      </c>
      <c r="M130">
        <v>2843</v>
      </c>
      <c r="N130">
        <v>34</v>
      </c>
    </row>
    <row r="131" spans="1:14">
      <c r="A131" t="str">
        <f t="shared" ref="A131:A194" si="2">$B131&amp;"."&amp;F131</f>
        <v>6735.2</v>
      </c>
      <c r="B131">
        <v>6735</v>
      </c>
      <c r="C131" t="s">
        <v>102</v>
      </c>
      <c r="D131" t="s">
        <v>34</v>
      </c>
      <c r="E131" t="s">
        <v>220</v>
      </c>
      <c r="F131">
        <v>2</v>
      </c>
      <c r="G131">
        <v>2018</v>
      </c>
      <c r="H131">
        <v>1337</v>
      </c>
      <c r="I131">
        <v>-256</v>
      </c>
      <c r="J131">
        <v>36</v>
      </c>
      <c r="K131">
        <v>0</v>
      </c>
      <c r="L131">
        <v>0</v>
      </c>
      <c r="M131">
        <v>1117</v>
      </c>
      <c r="N131">
        <v>40</v>
      </c>
    </row>
    <row r="132" spans="1:14">
      <c r="A132" t="str">
        <f t="shared" si="2"/>
        <v>6830.2</v>
      </c>
      <c r="B132">
        <v>6830</v>
      </c>
      <c r="C132" t="s">
        <v>101</v>
      </c>
      <c r="D132" t="s">
        <v>37</v>
      </c>
      <c r="E132" t="s">
        <v>220</v>
      </c>
      <c r="F132">
        <v>2</v>
      </c>
      <c r="G132">
        <v>2018</v>
      </c>
      <c r="H132">
        <v>206</v>
      </c>
      <c r="I132">
        <v>24</v>
      </c>
      <c r="J132">
        <v>-142</v>
      </c>
      <c r="K132">
        <v>0</v>
      </c>
      <c r="L132">
        <v>0</v>
      </c>
      <c r="M132">
        <v>88</v>
      </c>
      <c r="N132">
        <v>34</v>
      </c>
    </row>
    <row r="133" spans="1:14">
      <c r="A133" t="str">
        <f t="shared" si="2"/>
        <v>6887.2</v>
      </c>
      <c r="B133">
        <v>6887</v>
      </c>
      <c r="C133" t="s">
        <v>115</v>
      </c>
      <c r="D133" t="s">
        <v>116</v>
      </c>
      <c r="E133" t="s">
        <v>220</v>
      </c>
      <c r="F133">
        <v>2</v>
      </c>
      <c r="G133">
        <v>2018</v>
      </c>
      <c r="H133">
        <v>1715</v>
      </c>
      <c r="I133">
        <v>194</v>
      </c>
      <c r="J133">
        <v>173</v>
      </c>
      <c r="K133">
        <v>49</v>
      </c>
      <c r="L133">
        <v>0</v>
      </c>
      <c r="M133">
        <v>2131</v>
      </c>
      <c r="N133">
        <v>38</v>
      </c>
    </row>
    <row r="134" spans="1:14">
      <c r="A134" t="str">
        <f t="shared" si="2"/>
        <v>7076.2</v>
      </c>
      <c r="B134">
        <v>7076</v>
      </c>
      <c r="C134" t="s">
        <v>249</v>
      </c>
      <c r="D134" t="s">
        <v>250</v>
      </c>
      <c r="E134" t="s">
        <v>220</v>
      </c>
      <c r="F134">
        <v>2</v>
      </c>
      <c r="G134">
        <v>2018</v>
      </c>
      <c r="H134">
        <v>328</v>
      </c>
      <c r="I134">
        <v>20</v>
      </c>
      <c r="J134">
        <v>-38</v>
      </c>
      <c r="K134">
        <v>0</v>
      </c>
      <c r="L134">
        <v>0</v>
      </c>
      <c r="M134">
        <v>310</v>
      </c>
      <c r="N134">
        <v>38</v>
      </c>
    </row>
    <row r="135" spans="1:14">
      <c r="A135" t="str">
        <f t="shared" si="2"/>
        <v>7081.2</v>
      </c>
      <c r="B135">
        <v>7081</v>
      </c>
      <c r="C135" t="s">
        <v>245</v>
      </c>
      <c r="D135" t="s">
        <v>246</v>
      </c>
      <c r="E135" t="s">
        <v>220</v>
      </c>
      <c r="F135">
        <v>2</v>
      </c>
      <c r="G135">
        <v>2018</v>
      </c>
      <c r="H135">
        <v>2465</v>
      </c>
      <c r="I135">
        <v>199</v>
      </c>
      <c r="J135">
        <v>155</v>
      </c>
      <c r="K135">
        <v>200</v>
      </c>
      <c r="L135">
        <v>0</v>
      </c>
      <c r="M135">
        <v>3019</v>
      </c>
      <c r="N135">
        <v>34</v>
      </c>
    </row>
    <row r="136" spans="1:14">
      <c r="A136" t="str">
        <f t="shared" si="2"/>
        <v>7115.2</v>
      </c>
      <c r="B136">
        <v>7115</v>
      </c>
      <c r="C136" t="s">
        <v>117</v>
      </c>
      <c r="D136" t="s">
        <v>118</v>
      </c>
      <c r="E136" t="s">
        <v>220</v>
      </c>
      <c r="F136">
        <v>2</v>
      </c>
      <c r="G136">
        <v>2018</v>
      </c>
      <c r="H136">
        <v>2630</v>
      </c>
      <c r="I136">
        <v>365</v>
      </c>
      <c r="J136">
        <v>-124</v>
      </c>
      <c r="K136">
        <v>149</v>
      </c>
      <c r="L136">
        <v>0</v>
      </c>
      <c r="M136">
        <v>3020</v>
      </c>
      <c r="N136">
        <v>40</v>
      </c>
    </row>
    <row r="137" spans="1:14">
      <c r="A137" t="str">
        <f t="shared" si="2"/>
        <v>7206.2</v>
      </c>
      <c r="B137">
        <v>7206</v>
      </c>
      <c r="C137" t="s">
        <v>119</v>
      </c>
      <c r="D137" t="s">
        <v>31</v>
      </c>
      <c r="E137" t="s">
        <v>220</v>
      </c>
      <c r="F137">
        <v>2</v>
      </c>
      <c r="G137">
        <v>2018</v>
      </c>
      <c r="H137">
        <v>328</v>
      </c>
      <c r="I137">
        <v>20</v>
      </c>
      <c r="J137">
        <v>21</v>
      </c>
      <c r="K137">
        <v>-23</v>
      </c>
      <c r="L137">
        <v>0</v>
      </c>
      <c r="M137">
        <v>346</v>
      </c>
      <c r="N137">
        <v>41</v>
      </c>
    </row>
    <row r="138" spans="1:14">
      <c r="A138" t="str">
        <f t="shared" si="2"/>
        <v>7355.2</v>
      </c>
      <c r="B138">
        <v>7355</v>
      </c>
      <c r="C138" t="s">
        <v>168</v>
      </c>
      <c r="D138" t="s">
        <v>33</v>
      </c>
      <c r="E138" t="s">
        <v>220</v>
      </c>
      <c r="F138">
        <v>2</v>
      </c>
      <c r="G138">
        <v>2018</v>
      </c>
      <c r="H138">
        <v>3361</v>
      </c>
      <c r="I138">
        <v>61</v>
      </c>
      <c r="J138">
        <v>562</v>
      </c>
      <c r="K138">
        <v>303</v>
      </c>
      <c r="L138">
        <v>0</v>
      </c>
      <c r="M138">
        <v>4287</v>
      </c>
      <c r="N138">
        <v>38</v>
      </c>
    </row>
    <row r="139" spans="1:14">
      <c r="A139" t="str">
        <f t="shared" si="2"/>
        <v>7625.2</v>
      </c>
      <c r="B139">
        <v>7625</v>
      </c>
      <c r="C139" t="s">
        <v>120</v>
      </c>
      <c r="D139" t="s">
        <v>27</v>
      </c>
      <c r="E139" t="s">
        <v>220</v>
      </c>
      <c r="F139">
        <v>2</v>
      </c>
      <c r="G139">
        <v>2018</v>
      </c>
      <c r="H139">
        <v>4344</v>
      </c>
      <c r="I139">
        <v>623</v>
      </c>
      <c r="J139">
        <v>1414</v>
      </c>
      <c r="K139">
        <v>178</v>
      </c>
      <c r="L139">
        <v>0</v>
      </c>
      <c r="M139">
        <v>6559</v>
      </c>
      <c r="N139">
        <v>41</v>
      </c>
    </row>
    <row r="140" spans="1:14">
      <c r="A140" t="str">
        <f t="shared" si="2"/>
        <v>7780.2</v>
      </c>
      <c r="B140">
        <v>7780</v>
      </c>
      <c r="C140" t="s">
        <v>123</v>
      </c>
      <c r="D140" t="s">
        <v>124</v>
      </c>
      <c r="E140" t="s">
        <v>220</v>
      </c>
      <c r="F140">
        <v>2</v>
      </c>
      <c r="G140">
        <v>2018</v>
      </c>
      <c r="H140">
        <v>4066</v>
      </c>
      <c r="I140">
        <v>511</v>
      </c>
      <c r="J140">
        <v>515</v>
      </c>
      <c r="K140">
        <v>136</v>
      </c>
      <c r="L140">
        <v>0</v>
      </c>
      <c r="M140">
        <v>5228</v>
      </c>
      <c r="N140">
        <v>33</v>
      </c>
    </row>
    <row r="141" spans="1:14">
      <c r="A141" t="str">
        <f t="shared" si="2"/>
        <v>7781.2</v>
      </c>
      <c r="B141">
        <v>7781</v>
      </c>
      <c r="C141" t="s">
        <v>66</v>
      </c>
      <c r="D141" t="s">
        <v>35</v>
      </c>
      <c r="E141" t="s">
        <v>220</v>
      </c>
      <c r="F141">
        <v>2</v>
      </c>
      <c r="G141">
        <v>2018</v>
      </c>
      <c r="H141">
        <v>4188</v>
      </c>
      <c r="I141">
        <v>144</v>
      </c>
      <c r="J141">
        <v>455</v>
      </c>
      <c r="K141">
        <v>110</v>
      </c>
      <c r="L141">
        <v>0</v>
      </c>
      <c r="M141">
        <v>4897</v>
      </c>
      <c r="N141">
        <v>41</v>
      </c>
    </row>
    <row r="142" spans="1:14">
      <c r="A142" t="str">
        <f t="shared" si="2"/>
        <v>7808.2</v>
      </c>
      <c r="B142">
        <v>7808</v>
      </c>
      <c r="C142" t="s">
        <v>137</v>
      </c>
      <c r="D142" t="s">
        <v>125</v>
      </c>
      <c r="E142" t="s">
        <v>220</v>
      </c>
      <c r="F142">
        <v>2</v>
      </c>
      <c r="G142">
        <v>2018</v>
      </c>
      <c r="H142">
        <v>2419</v>
      </c>
      <c r="I142">
        <v>206</v>
      </c>
      <c r="J142">
        <v>216</v>
      </c>
      <c r="K142">
        <v>136</v>
      </c>
      <c r="L142">
        <v>0</v>
      </c>
      <c r="M142">
        <v>2977</v>
      </c>
      <c r="N142">
        <v>32</v>
      </c>
    </row>
    <row r="143" spans="1:14">
      <c r="A143" t="str">
        <f t="shared" si="2"/>
        <v>7810.2</v>
      </c>
      <c r="B143">
        <v>7810</v>
      </c>
      <c r="C143" t="s">
        <v>126</v>
      </c>
      <c r="D143" t="s">
        <v>127</v>
      </c>
      <c r="E143" t="s">
        <v>220</v>
      </c>
      <c r="F143">
        <v>2</v>
      </c>
      <c r="G143">
        <v>2018</v>
      </c>
      <c r="H143">
        <v>1243</v>
      </c>
      <c r="I143">
        <v>174</v>
      </c>
      <c r="J143">
        <v>193</v>
      </c>
      <c r="K143">
        <v>103</v>
      </c>
      <c r="L143">
        <v>0</v>
      </c>
      <c r="M143">
        <v>1713</v>
      </c>
      <c r="N143">
        <v>33</v>
      </c>
    </row>
    <row r="144" spans="1:14">
      <c r="A144" t="str">
        <f t="shared" si="2"/>
        <v>7823.2</v>
      </c>
      <c r="B144">
        <v>7823</v>
      </c>
      <c r="C144" t="s">
        <v>121</v>
      </c>
      <c r="D144" t="s">
        <v>122</v>
      </c>
      <c r="E144" t="s">
        <v>220</v>
      </c>
      <c r="F144">
        <v>2</v>
      </c>
      <c r="G144">
        <v>2018</v>
      </c>
      <c r="H144">
        <v>761</v>
      </c>
      <c r="I144">
        <v>157</v>
      </c>
      <c r="J144">
        <v>163</v>
      </c>
      <c r="K144">
        <v>103</v>
      </c>
      <c r="L144">
        <v>0</v>
      </c>
      <c r="M144">
        <v>1184</v>
      </c>
      <c r="N144">
        <v>32</v>
      </c>
    </row>
    <row r="145" spans="1:14">
      <c r="A145" t="str">
        <f t="shared" si="2"/>
        <v>7830.2</v>
      </c>
      <c r="B145">
        <v>7830</v>
      </c>
      <c r="C145" t="s">
        <v>134</v>
      </c>
      <c r="D145" t="s">
        <v>135</v>
      </c>
      <c r="E145" t="s">
        <v>220</v>
      </c>
      <c r="F145">
        <v>2</v>
      </c>
      <c r="G145">
        <v>2018</v>
      </c>
      <c r="H145">
        <v>1807</v>
      </c>
      <c r="I145">
        <v>41</v>
      </c>
      <c r="J145">
        <v>153</v>
      </c>
      <c r="K145">
        <v>25</v>
      </c>
      <c r="L145">
        <v>0</v>
      </c>
      <c r="M145">
        <v>2026</v>
      </c>
      <c r="N145">
        <v>34</v>
      </c>
    </row>
    <row r="146" spans="1:14">
      <c r="A146" t="str">
        <f t="shared" si="2"/>
        <v>7860.2</v>
      </c>
      <c r="B146">
        <v>7860</v>
      </c>
      <c r="C146" t="s">
        <v>128</v>
      </c>
      <c r="D146" t="s">
        <v>30</v>
      </c>
      <c r="E146" t="s">
        <v>220</v>
      </c>
      <c r="F146">
        <v>2</v>
      </c>
      <c r="G146">
        <v>2018</v>
      </c>
      <c r="H146">
        <v>1726</v>
      </c>
      <c r="I146">
        <v>174</v>
      </c>
      <c r="J146">
        <v>240</v>
      </c>
      <c r="K146">
        <v>76</v>
      </c>
      <c r="L146">
        <v>0</v>
      </c>
      <c r="M146">
        <v>2216</v>
      </c>
      <c r="N146">
        <v>33</v>
      </c>
    </row>
    <row r="147" spans="1:14">
      <c r="A147" t="str">
        <f t="shared" si="2"/>
        <v>7958.2</v>
      </c>
      <c r="B147">
        <v>7958</v>
      </c>
      <c r="C147" t="s">
        <v>169</v>
      </c>
      <c r="D147" t="s">
        <v>20</v>
      </c>
      <c r="E147" t="s">
        <v>220</v>
      </c>
      <c r="F147">
        <v>2</v>
      </c>
      <c r="G147">
        <v>2018</v>
      </c>
      <c r="H147">
        <v>34</v>
      </c>
      <c r="I147">
        <v>0</v>
      </c>
      <c r="J147">
        <v>0</v>
      </c>
      <c r="K147">
        <v>0</v>
      </c>
      <c r="L147">
        <v>0</v>
      </c>
      <c r="M147">
        <v>34</v>
      </c>
      <c r="N147">
        <v>33</v>
      </c>
    </row>
    <row r="148" spans="1:14">
      <c r="A148" t="str">
        <f t="shared" si="2"/>
        <v>7964.2</v>
      </c>
      <c r="B148">
        <v>7964</v>
      </c>
      <c r="C148" t="s">
        <v>130</v>
      </c>
      <c r="D148" t="s">
        <v>131</v>
      </c>
      <c r="E148" t="s">
        <v>220</v>
      </c>
      <c r="F148">
        <v>2</v>
      </c>
      <c r="G148">
        <v>2018</v>
      </c>
      <c r="H148">
        <v>2151</v>
      </c>
      <c r="I148">
        <v>417</v>
      </c>
      <c r="J148">
        <v>363</v>
      </c>
      <c r="K148">
        <v>24</v>
      </c>
      <c r="L148">
        <v>0</v>
      </c>
      <c r="M148">
        <v>2955</v>
      </c>
      <c r="N148">
        <v>41</v>
      </c>
    </row>
    <row r="149" spans="1:14">
      <c r="A149" t="str">
        <f t="shared" si="2"/>
        <v>8135.2</v>
      </c>
      <c r="B149">
        <v>8135</v>
      </c>
      <c r="C149" t="s">
        <v>136</v>
      </c>
      <c r="D149" t="s">
        <v>38</v>
      </c>
      <c r="E149" t="s">
        <v>220</v>
      </c>
      <c r="F149">
        <v>2</v>
      </c>
      <c r="G149">
        <v>2018</v>
      </c>
      <c r="H149">
        <v>1398</v>
      </c>
      <c r="I149">
        <v>206</v>
      </c>
      <c r="J149">
        <v>139</v>
      </c>
      <c r="K149">
        <v>85</v>
      </c>
      <c r="L149">
        <v>0</v>
      </c>
      <c r="M149">
        <v>1828</v>
      </c>
      <c r="N149">
        <v>33</v>
      </c>
    </row>
    <row r="150" spans="1:14">
      <c r="A150" t="str">
        <f t="shared" si="2"/>
        <v>8240.2</v>
      </c>
      <c r="B150">
        <v>8240</v>
      </c>
      <c r="C150" t="s">
        <v>55</v>
      </c>
      <c r="D150" t="s">
        <v>56</v>
      </c>
      <c r="E150" t="s">
        <v>220</v>
      </c>
      <c r="F150">
        <v>2</v>
      </c>
      <c r="G150">
        <v>2018</v>
      </c>
      <c r="H150">
        <v>1559</v>
      </c>
      <c r="I150">
        <v>-91</v>
      </c>
      <c r="J150">
        <v>-227</v>
      </c>
      <c r="K150">
        <v>34</v>
      </c>
      <c r="L150">
        <v>0</v>
      </c>
      <c r="M150">
        <v>1275</v>
      </c>
      <c r="N150">
        <v>40</v>
      </c>
    </row>
    <row r="151" spans="1:14">
      <c r="A151" t="str">
        <f t="shared" si="2"/>
        <v>8344.2</v>
      </c>
      <c r="B151">
        <v>8344</v>
      </c>
      <c r="C151" t="s">
        <v>108</v>
      </c>
      <c r="D151" t="s">
        <v>109</v>
      </c>
      <c r="E151" t="s">
        <v>220</v>
      </c>
      <c r="F151">
        <v>2</v>
      </c>
      <c r="G151">
        <v>2018</v>
      </c>
      <c r="H151">
        <v>988</v>
      </c>
      <c r="I151">
        <v>137</v>
      </c>
      <c r="J151">
        <v>218</v>
      </c>
      <c r="K151">
        <v>0</v>
      </c>
      <c r="L151">
        <v>0</v>
      </c>
      <c r="M151">
        <v>1343</v>
      </c>
      <c r="N151">
        <v>32</v>
      </c>
    </row>
    <row r="152" spans="1:14">
      <c r="A152" t="str">
        <f t="shared" si="2"/>
        <v>8861.2</v>
      </c>
      <c r="B152">
        <v>8861</v>
      </c>
      <c r="C152" t="s">
        <v>140</v>
      </c>
      <c r="D152" t="s">
        <v>141</v>
      </c>
      <c r="E152" t="s">
        <v>220</v>
      </c>
      <c r="F152">
        <v>2</v>
      </c>
      <c r="G152">
        <v>2018</v>
      </c>
      <c r="H152">
        <v>1761</v>
      </c>
      <c r="I152">
        <v>131</v>
      </c>
      <c r="J152">
        <v>379</v>
      </c>
      <c r="K152">
        <v>78</v>
      </c>
      <c r="L152">
        <v>0</v>
      </c>
      <c r="M152">
        <v>2349</v>
      </c>
      <c r="N152">
        <v>41</v>
      </c>
    </row>
    <row r="153" spans="1:14">
      <c r="A153" t="str">
        <f t="shared" si="2"/>
        <v>8995.2</v>
      </c>
      <c r="B153">
        <v>8995</v>
      </c>
      <c r="C153" t="s">
        <v>142</v>
      </c>
      <c r="D153" t="s">
        <v>143</v>
      </c>
      <c r="E153" t="s">
        <v>220</v>
      </c>
      <c r="F153">
        <v>2</v>
      </c>
      <c r="G153">
        <v>2018</v>
      </c>
      <c r="H153">
        <v>1779</v>
      </c>
      <c r="I153">
        <v>236</v>
      </c>
      <c r="J153">
        <v>323</v>
      </c>
      <c r="K153">
        <v>188</v>
      </c>
      <c r="L153">
        <v>0</v>
      </c>
      <c r="M153">
        <v>2526</v>
      </c>
      <c r="N153">
        <v>40</v>
      </c>
    </row>
    <row r="154" spans="1:14">
      <c r="A154" t="str">
        <f t="shared" si="2"/>
        <v>9000.2</v>
      </c>
      <c r="B154">
        <v>9000</v>
      </c>
      <c r="C154" t="s">
        <v>132</v>
      </c>
      <c r="D154" t="s">
        <v>133</v>
      </c>
      <c r="E154" t="s">
        <v>220</v>
      </c>
      <c r="F154">
        <v>2</v>
      </c>
      <c r="G154">
        <v>2018</v>
      </c>
      <c r="H154">
        <v>1616</v>
      </c>
      <c r="I154">
        <v>280</v>
      </c>
      <c r="J154">
        <v>523</v>
      </c>
      <c r="K154">
        <v>38</v>
      </c>
      <c r="L154">
        <v>0</v>
      </c>
      <c r="M154">
        <v>2457</v>
      </c>
      <c r="N154">
        <v>40</v>
      </c>
    </row>
    <row r="155" spans="1:14">
      <c r="A155" t="str">
        <f t="shared" si="2"/>
        <v>9201.2</v>
      </c>
      <c r="B155">
        <v>9201</v>
      </c>
      <c r="C155" t="s">
        <v>247</v>
      </c>
      <c r="D155" t="s">
        <v>170</v>
      </c>
      <c r="E155" t="s">
        <v>220</v>
      </c>
      <c r="F155">
        <v>2</v>
      </c>
      <c r="G155">
        <v>2018</v>
      </c>
      <c r="H155">
        <v>2696</v>
      </c>
      <c r="I155">
        <v>274</v>
      </c>
      <c r="J155">
        <v>859</v>
      </c>
      <c r="K155">
        <v>252</v>
      </c>
      <c r="L155">
        <v>0</v>
      </c>
      <c r="M155">
        <v>4081</v>
      </c>
      <c r="N155">
        <v>33</v>
      </c>
    </row>
    <row r="156" spans="1:14">
      <c r="A156" t="str">
        <f t="shared" si="2"/>
        <v>9234.2</v>
      </c>
      <c r="B156">
        <v>9234</v>
      </c>
      <c r="C156" t="s">
        <v>146</v>
      </c>
      <c r="D156" t="s">
        <v>32</v>
      </c>
      <c r="E156" t="s">
        <v>220</v>
      </c>
      <c r="F156">
        <v>2</v>
      </c>
      <c r="G156">
        <v>2018</v>
      </c>
      <c r="H156">
        <v>2082</v>
      </c>
      <c r="I156">
        <v>227</v>
      </c>
      <c r="J156">
        <v>345</v>
      </c>
      <c r="K156">
        <v>87</v>
      </c>
      <c r="L156">
        <v>0</v>
      </c>
      <c r="M156">
        <v>2741</v>
      </c>
      <c r="N156">
        <v>40</v>
      </c>
    </row>
    <row r="157" spans="1:14">
      <c r="A157" t="str">
        <f t="shared" si="2"/>
        <v>9407.2</v>
      </c>
      <c r="B157">
        <v>9407</v>
      </c>
      <c r="C157" t="s">
        <v>174</v>
      </c>
      <c r="D157" t="s">
        <v>175</v>
      </c>
      <c r="E157" t="s">
        <v>220</v>
      </c>
      <c r="F157">
        <v>2</v>
      </c>
      <c r="G157">
        <v>2018</v>
      </c>
      <c r="H157">
        <v>4924</v>
      </c>
      <c r="I157">
        <v>361</v>
      </c>
      <c r="J157">
        <v>941</v>
      </c>
      <c r="K157">
        <v>52</v>
      </c>
      <c r="L157">
        <v>0</v>
      </c>
      <c r="M157">
        <v>6278</v>
      </c>
      <c r="N157">
        <v>38</v>
      </c>
    </row>
    <row r="158" spans="1:14">
      <c r="A158" t="str">
        <f t="shared" si="2"/>
        <v>9496.2</v>
      </c>
      <c r="B158">
        <v>9496</v>
      </c>
      <c r="C158" t="s">
        <v>71</v>
      </c>
      <c r="D158" t="s">
        <v>21</v>
      </c>
      <c r="E158" t="s">
        <v>220</v>
      </c>
      <c r="F158">
        <v>2</v>
      </c>
      <c r="G158">
        <v>2018</v>
      </c>
      <c r="H158">
        <v>1209</v>
      </c>
      <c r="I158">
        <v>143</v>
      </c>
      <c r="J158">
        <v>159</v>
      </c>
      <c r="K158">
        <v>0</v>
      </c>
      <c r="L158">
        <v>0</v>
      </c>
      <c r="M158">
        <v>1511</v>
      </c>
      <c r="N158">
        <v>37</v>
      </c>
    </row>
    <row r="159" spans="1:14">
      <c r="A159" t="str">
        <f t="shared" si="2"/>
        <v>9497.2</v>
      </c>
      <c r="B159">
        <v>9497</v>
      </c>
      <c r="C159" t="s">
        <v>171</v>
      </c>
      <c r="D159" t="s">
        <v>172</v>
      </c>
      <c r="E159" t="s">
        <v>220</v>
      </c>
      <c r="F159">
        <v>2</v>
      </c>
      <c r="G159">
        <v>2018</v>
      </c>
      <c r="H159">
        <v>1044</v>
      </c>
      <c r="I159">
        <v>240</v>
      </c>
      <c r="J159">
        <v>221</v>
      </c>
      <c r="K159">
        <v>243</v>
      </c>
      <c r="L159">
        <v>0</v>
      </c>
      <c r="M159">
        <v>1748</v>
      </c>
      <c r="N159">
        <v>41</v>
      </c>
    </row>
    <row r="160" spans="1:14">
      <c r="A160" t="str">
        <f t="shared" si="2"/>
        <v>9730.2</v>
      </c>
      <c r="B160">
        <v>9730</v>
      </c>
      <c r="C160" t="s">
        <v>57</v>
      </c>
      <c r="D160" t="s">
        <v>58</v>
      </c>
      <c r="E160" t="s">
        <v>220</v>
      </c>
      <c r="F160">
        <v>2</v>
      </c>
      <c r="G160">
        <v>2018</v>
      </c>
      <c r="H160">
        <v>2053</v>
      </c>
      <c r="I160">
        <v>185</v>
      </c>
      <c r="J160">
        <v>-57</v>
      </c>
      <c r="K160">
        <v>107</v>
      </c>
      <c r="L160">
        <v>0</v>
      </c>
      <c r="M160">
        <v>2288</v>
      </c>
      <c r="N160">
        <v>41</v>
      </c>
    </row>
    <row r="161" spans="1:14">
      <c r="A161" t="str">
        <f t="shared" si="2"/>
        <v>9792.2</v>
      </c>
      <c r="B161">
        <v>9792</v>
      </c>
      <c r="C161" t="s">
        <v>176</v>
      </c>
      <c r="D161" t="s">
        <v>177</v>
      </c>
      <c r="E161" t="s">
        <v>220</v>
      </c>
      <c r="F161">
        <v>2</v>
      </c>
      <c r="G161">
        <v>2018</v>
      </c>
      <c r="H161">
        <v>1871</v>
      </c>
      <c r="I161">
        <v>345</v>
      </c>
      <c r="J161">
        <v>363</v>
      </c>
      <c r="K161">
        <v>0</v>
      </c>
      <c r="L161">
        <v>0</v>
      </c>
      <c r="M161">
        <v>2579</v>
      </c>
      <c r="N161">
        <v>34</v>
      </c>
    </row>
    <row r="162" spans="1:14">
      <c r="A162" t="str">
        <f t="shared" si="2"/>
        <v>9800.2</v>
      </c>
      <c r="B162">
        <v>9800</v>
      </c>
      <c r="C162" t="s">
        <v>45</v>
      </c>
      <c r="D162" t="s">
        <v>46</v>
      </c>
      <c r="E162" t="s">
        <v>220</v>
      </c>
      <c r="F162">
        <v>2</v>
      </c>
      <c r="G162">
        <v>2018</v>
      </c>
      <c r="H162">
        <v>3256</v>
      </c>
      <c r="I162">
        <v>424</v>
      </c>
      <c r="J162">
        <v>827</v>
      </c>
      <c r="K162">
        <v>272</v>
      </c>
      <c r="L162">
        <v>0</v>
      </c>
      <c r="M162">
        <v>4779</v>
      </c>
      <c r="N162">
        <v>38</v>
      </c>
    </row>
    <row r="163" spans="1:14">
      <c r="A163" t="str">
        <f t="shared" si="2"/>
        <v>9901.2</v>
      </c>
      <c r="B163">
        <v>9901</v>
      </c>
      <c r="C163" t="s">
        <v>147</v>
      </c>
      <c r="D163" t="s">
        <v>148</v>
      </c>
      <c r="E163" t="s">
        <v>220</v>
      </c>
      <c r="F163">
        <v>2</v>
      </c>
      <c r="G163">
        <v>2018</v>
      </c>
      <c r="H163">
        <v>502</v>
      </c>
      <c r="I163">
        <v>169</v>
      </c>
      <c r="J163">
        <v>49</v>
      </c>
      <c r="K163">
        <v>-18</v>
      </c>
      <c r="L163">
        <v>0</v>
      </c>
      <c r="M163">
        <v>702</v>
      </c>
      <c r="N163">
        <v>38</v>
      </c>
    </row>
    <row r="164" spans="1:14">
      <c r="A164" t="str">
        <f t="shared" si="2"/>
        <v>10066.2</v>
      </c>
      <c r="B164">
        <v>10066</v>
      </c>
      <c r="C164" t="s">
        <v>173</v>
      </c>
      <c r="D164" t="s">
        <v>39</v>
      </c>
      <c r="E164" t="s">
        <v>220</v>
      </c>
      <c r="F164">
        <v>2</v>
      </c>
      <c r="G164">
        <v>2018</v>
      </c>
      <c r="H164">
        <v>1289</v>
      </c>
      <c r="I164">
        <v>154</v>
      </c>
      <c r="J164">
        <v>404</v>
      </c>
      <c r="K164">
        <v>75</v>
      </c>
      <c r="L164">
        <v>0</v>
      </c>
      <c r="M164">
        <v>1922</v>
      </c>
      <c r="N164">
        <v>38</v>
      </c>
    </row>
    <row r="165" spans="1:14">
      <c r="A165" t="str">
        <f t="shared" si="2"/>
        <v>10115.2</v>
      </c>
      <c r="B165">
        <v>10115</v>
      </c>
      <c r="C165" t="s">
        <v>178</v>
      </c>
      <c r="D165" t="s">
        <v>29</v>
      </c>
      <c r="E165" t="s">
        <v>220</v>
      </c>
      <c r="F165">
        <v>2</v>
      </c>
      <c r="G165">
        <v>2018</v>
      </c>
      <c r="H165">
        <v>2980</v>
      </c>
      <c r="I165">
        <v>-375</v>
      </c>
      <c r="J165">
        <v>-846</v>
      </c>
      <c r="K165">
        <v>21</v>
      </c>
      <c r="L165">
        <v>0</v>
      </c>
      <c r="M165">
        <v>1780</v>
      </c>
      <c r="N165">
        <v>37</v>
      </c>
    </row>
    <row r="166" spans="1:14">
      <c r="A166" t="str">
        <f t="shared" si="2"/>
        <v>152.3</v>
      </c>
      <c r="B166">
        <v>152</v>
      </c>
      <c r="C166" t="s">
        <v>53</v>
      </c>
      <c r="D166" t="s">
        <v>54</v>
      </c>
      <c r="E166" t="s">
        <v>220</v>
      </c>
      <c r="F166">
        <v>3</v>
      </c>
      <c r="G166">
        <v>2018</v>
      </c>
      <c r="H166">
        <v>2977</v>
      </c>
      <c r="I166">
        <v>452</v>
      </c>
      <c r="J166">
        <v>341</v>
      </c>
      <c r="K166">
        <v>91</v>
      </c>
      <c r="L166">
        <v>0</v>
      </c>
      <c r="M166">
        <v>3861</v>
      </c>
      <c r="N166">
        <v>34</v>
      </c>
    </row>
    <row r="167" spans="1:14">
      <c r="A167" t="str">
        <f t="shared" si="2"/>
        <v>672.3</v>
      </c>
      <c r="B167">
        <v>672</v>
      </c>
      <c r="C167" t="s">
        <v>64</v>
      </c>
      <c r="D167" t="s">
        <v>65</v>
      </c>
      <c r="E167" t="s">
        <v>220</v>
      </c>
      <c r="F167">
        <v>3</v>
      </c>
      <c r="G167">
        <v>2018</v>
      </c>
      <c r="H167">
        <v>3134</v>
      </c>
      <c r="I167">
        <v>506</v>
      </c>
      <c r="J167">
        <v>525</v>
      </c>
      <c r="K167">
        <v>17</v>
      </c>
      <c r="L167">
        <v>0</v>
      </c>
      <c r="M167">
        <v>4182</v>
      </c>
      <c r="N167">
        <v>34</v>
      </c>
    </row>
    <row r="168" spans="1:14">
      <c r="A168" t="str">
        <f t="shared" si="2"/>
        <v>695.3</v>
      </c>
      <c r="B168">
        <v>695</v>
      </c>
      <c r="C168" t="s">
        <v>159</v>
      </c>
      <c r="D168" t="s">
        <v>160</v>
      </c>
      <c r="E168" t="s">
        <v>220</v>
      </c>
      <c r="F168">
        <v>3</v>
      </c>
      <c r="G168">
        <v>2018</v>
      </c>
      <c r="H168">
        <v>2667</v>
      </c>
      <c r="I168">
        <v>100</v>
      </c>
      <c r="J168">
        <v>-466</v>
      </c>
      <c r="K168">
        <v>89</v>
      </c>
      <c r="L168">
        <v>0</v>
      </c>
      <c r="M168">
        <v>2390</v>
      </c>
      <c r="N168">
        <v>32</v>
      </c>
    </row>
    <row r="169" spans="1:14">
      <c r="A169" t="str">
        <f t="shared" si="2"/>
        <v>817.3</v>
      </c>
      <c r="B169">
        <v>817</v>
      </c>
      <c r="C169" t="s">
        <v>138</v>
      </c>
      <c r="D169" t="s">
        <v>139</v>
      </c>
      <c r="E169" t="s">
        <v>220</v>
      </c>
      <c r="F169">
        <v>3</v>
      </c>
      <c r="G169">
        <v>2018</v>
      </c>
      <c r="H169">
        <v>3733</v>
      </c>
      <c r="I169">
        <v>215</v>
      </c>
      <c r="J169">
        <v>409</v>
      </c>
      <c r="K169">
        <v>0</v>
      </c>
      <c r="L169">
        <v>0</v>
      </c>
      <c r="M169">
        <v>4357</v>
      </c>
      <c r="N169">
        <v>34</v>
      </c>
    </row>
    <row r="170" spans="1:14">
      <c r="A170" t="str">
        <f t="shared" si="2"/>
        <v>831.3</v>
      </c>
      <c r="B170">
        <v>831</v>
      </c>
      <c r="C170" t="s">
        <v>159</v>
      </c>
      <c r="D170" t="s">
        <v>161</v>
      </c>
      <c r="E170" t="s">
        <v>220</v>
      </c>
      <c r="F170">
        <v>3</v>
      </c>
      <c r="G170">
        <v>2018</v>
      </c>
      <c r="H170">
        <v>2914</v>
      </c>
      <c r="I170">
        <v>216</v>
      </c>
      <c r="J170">
        <v>501</v>
      </c>
      <c r="K170">
        <v>61</v>
      </c>
      <c r="L170">
        <v>0</v>
      </c>
      <c r="M170">
        <v>3692</v>
      </c>
      <c r="N170">
        <v>34</v>
      </c>
    </row>
    <row r="171" spans="1:14">
      <c r="A171" t="str">
        <f t="shared" si="2"/>
        <v>834.3</v>
      </c>
      <c r="B171">
        <v>834</v>
      </c>
      <c r="C171" t="s">
        <v>154</v>
      </c>
      <c r="D171" t="s">
        <v>155</v>
      </c>
      <c r="E171" t="s">
        <v>220</v>
      </c>
      <c r="F171">
        <v>3</v>
      </c>
      <c r="G171">
        <v>2018</v>
      </c>
      <c r="H171">
        <v>2002</v>
      </c>
      <c r="I171">
        <v>216</v>
      </c>
      <c r="J171">
        <v>515</v>
      </c>
      <c r="K171">
        <v>33</v>
      </c>
      <c r="L171">
        <v>0</v>
      </c>
      <c r="M171">
        <v>2766</v>
      </c>
      <c r="N171">
        <v>40</v>
      </c>
    </row>
    <row r="172" spans="1:14">
      <c r="A172" t="str">
        <f t="shared" si="2"/>
        <v>839.3</v>
      </c>
      <c r="B172">
        <v>839</v>
      </c>
      <c r="C172" t="s">
        <v>156</v>
      </c>
      <c r="D172" t="s">
        <v>157</v>
      </c>
      <c r="E172" t="s">
        <v>220</v>
      </c>
      <c r="F172">
        <v>3</v>
      </c>
      <c r="G172">
        <v>2018</v>
      </c>
      <c r="H172">
        <v>2628</v>
      </c>
      <c r="I172">
        <v>141</v>
      </c>
      <c r="J172">
        <v>416</v>
      </c>
      <c r="K172">
        <v>0</v>
      </c>
      <c r="L172">
        <v>0</v>
      </c>
      <c r="M172">
        <v>3185</v>
      </c>
      <c r="N172">
        <v>40</v>
      </c>
    </row>
    <row r="173" spans="1:14">
      <c r="A173" t="str">
        <f t="shared" si="2"/>
        <v>852.3</v>
      </c>
      <c r="B173">
        <v>852</v>
      </c>
      <c r="C173" t="s">
        <v>63</v>
      </c>
      <c r="D173" t="s">
        <v>26</v>
      </c>
      <c r="E173" t="s">
        <v>220</v>
      </c>
      <c r="F173">
        <v>3</v>
      </c>
      <c r="G173">
        <v>2018</v>
      </c>
      <c r="H173">
        <v>3024</v>
      </c>
      <c r="I173">
        <v>377</v>
      </c>
      <c r="J173">
        <v>476</v>
      </c>
      <c r="K173">
        <v>64</v>
      </c>
      <c r="L173">
        <v>0</v>
      </c>
      <c r="M173">
        <v>3941</v>
      </c>
      <c r="N173">
        <v>41</v>
      </c>
    </row>
    <row r="174" spans="1:14">
      <c r="A174" t="str">
        <f t="shared" si="2"/>
        <v>860.3</v>
      </c>
      <c r="B174">
        <v>860</v>
      </c>
      <c r="C174" t="s">
        <v>84</v>
      </c>
      <c r="D174" t="s">
        <v>85</v>
      </c>
      <c r="E174" t="s">
        <v>220</v>
      </c>
      <c r="F174">
        <v>3</v>
      </c>
      <c r="G174">
        <v>2018</v>
      </c>
      <c r="H174">
        <v>3060</v>
      </c>
      <c r="I174">
        <v>396</v>
      </c>
      <c r="J174">
        <v>231</v>
      </c>
      <c r="K174">
        <v>119</v>
      </c>
      <c r="L174">
        <v>0</v>
      </c>
      <c r="M174">
        <v>3806</v>
      </c>
      <c r="N174">
        <v>41</v>
      </c>
    </row>
    <row r="175" spans="1:14">
      <c r="A175" t="str">
        <f t="shared" si="2"/>
        <v>1069.3</v>
      </c>
      <c r="B175">
        <v>1069</v>
      </c>
      <c r="C175" t="s">
        <v>180</v>
      </c>
      <c r="D175" t="s">
        <v>181</v>
      </c>
      <c r="E175" t="s">
        <v>220</v>
      </c>
      <c r="F175">
        <v>3</v>
      </c>
      <c r="G175">
        <v>2018</v>
      </c>
      <c r="H175">
        <v>191</v>
      </c>
      <c r="I175">
        <v>0</v>
      </c>
      <c r="J175">
        <v>0</v>
      </c>
      <c r="K175">
        <v>0</v>
      </c>
      <c r="L175">
        <v>0</v>
      </c>
      <c r="M175">
        <v>191</v>
      </c>
      <c r="N175">
        <v>34</v>
      </c>
    </row>
    <row r="176" spans="1:14">
      <c r="A176" t="str">
        <f t="shared" si="2"/>
        <v>1073.3</v>
      </c>
      <c r="B176">
        <v>1073</v>
      </c>
      <c r="C176" t="s">
        <v>149</v>
      </c>
      <c r="D176" t="s">
        <v>150</v>
      </c>
      <c r="E176" t="s">
        <v>220</v>
      </c>
      <c r="F176">
        <v>3</v>
      </c>
      <c r="G176">
        <v>2018</v>
      </c>
      <c r="H176">
        <v>993</v>
      </c>
      <c r="I176">
        <v>255</v>
      </c>
      <c r="J176">
        <v>51</v>
      </c>
      <c r="K176">
        <v>0</v>
      </c>
      <c r="L176">
        <v>0</v>
      </c>
      <c r="M176">
        <v>1299</v>
      </c>
      <c r="N176">
        <v>38</v>
      </c>
    </row>
    <row r="177" spans="1:14">
      <c r="A177" t="str">
        <f t="shared" si="2"/>
        <v>1139.3</v>
      </c>
      <c r="B177">
        <v>1139</v>
      </c>
      <c r="C177" t="s">
        <v>61</v>
      </c>
      <c r="D177" t="s">
        <v>62</v>
      </c>
      <c r="E177" t="s">
        <v>220</v>
      </c>
      <c r="F177">
        <v>3</v>
      </c>
      <c r="G177">
        <v>2018</v>
      </c>
      <c r="H177">
        <v>11537</v>
      </c>
      <c r="I177">
        <v>1274</v>
      </c>
      <c r="J177">
        <v>2060</v>
      </c>
      <c r="K177">
        <v>343</v>
      </c>
      <c r="L177">
        <v>0</v>
      </c>
      <c r="M177">
        <v>15214</v>
      </c>
      <c r="N177">
        <v>41</v>
      </c>
    </row>
    <row r="178" spans="1:14">
      <c r="A178" t="str">
        <f t="shared" si="2"/>
        <v>1143.3</v>
      </c>
      <c r="B178">
        <v>1143</v>
      </c>
      <c r="C178" t="s">
        <v>159</v>
      </c>
      <c r="D178" t="s">
        <v>27</v>
      </c>
      <c r="E178" t="s">
        <v>220</v>
      </c>
      <c r="F178">
        <v>3</v>
      </c>
      <c r="G178">
        <v>2018</v>
      </c>
      <c r="H178">
        <v>3123</v>
      </c>
      <c r="I178">
        <v>321</v>
      </c>
      <c r="J178">
        <v>354</v>
      </c>
      <c r="K178">
        <v>82</v>
      </c>
      <c r="L178">
        <v>0</v>
      </c>
      <c r="M178">
        <v>3880</v>
      </c>
      <c r="N178">
        <v>41</v>
      </c>
    </row>
    <row r="179" spans="1:14">
      <c r="A179" t="str">
        <f t="shared" si="2"/>
        <v>1318.3</v>
      </c>
      <c r="B179">
        <v>1318</v>
      </c>
      <c r="C179" t="s">
        <v>67</v>
      </c>
      <c r="D179" t="s">
        <v>68</v>
      </c>
      <c r="E179" t="s">
        <v>220</v>
      </c>
      <c r="F179">
        <v>3</v>
      </c>
      <c r="G179">
        <v>2018</v>
      </c>
      <c r="H179">
        <v>2118</v>
      </c>
      <c r="I179">
        <v>157</v>
      </c>
      <c r="J179">
        <v>487</v>
      </c>
      <c r="K179">
        <v>0</v>
      </c>
      <c r="L179">
        <v>0</v>
      </c>
      <c r="M179">
        <v>2762</v>
      </c>
      <c r="N179">
        <v>41</v>
      </c>
    </row>
    <row r="180" spans="1:14">
      <c r="A180" t="str">
        <f t="shared" si="2"/>
        <v>1319.3</v>
      </c>
      <c r="B180">
        <v>1319</v>
      </c>
      <c r="C180" t="s">
        <v>69</v>
      </c>
      <c r="D180" t="s">
        <v>70</v>
      </c>
      <c r="E180" t="s">
        <v>220</v>
      </c>
      <c r="F180">
        <v>3</v>
      </c>
      <c r="G180">
        <v>2018</v>
      </c>
      <c r="H180">
        <v>1242</v>
      </c>
      <c r="I180">
        <v>96</v>
      </c>
      <c r="J180">
        <v>213</v>
      </c>
      <c r="K180">
        <v>11</v>
      </c>
      <c r="L180">
        <v>0</v>
      </c>
      <c r="M180">
        <v>1562</v>
      </c>
      <c r="N180">
        <v>32</v>
      </c>
    </row>
    <row r="181" spans="1:14">
      <c r="A181" t="str">
        <f t="shared" si="2"/>
        <v>1950.3</v>
      </c>
      <c r="B181">
        <v>1950</v>
      </c>
      <c r="C181" t="s">
        <v>36</v>
      </c>
      <c r="D181" t="s">
        <v>25</v>
      </c>
      <c r="E181" t="s">
        <v>220</v>
      </c>
      <c r="F181">
        <v>3</v>
      </c>
      <c r="G181">
        <v>2018</v>
      </c>
      <c r="H181">
        <v>23919</v>
      </c>
      <c r="I181">
        <v>1175</v>
      </c>
      <c r="J181">
        <v>830</v>
      </c>
      <c r="K181">
        <v>65</v>
      </c>
      <c r="L181">
        <v>0</v>
      </c>
      <c r="M181">
        <v>25989</v>
      </c>
      <c r="N181">
        <v>34</v>
      </c>
    </row>
    <row r="182" spans="1:14">
      <c r="A182" t="str">
        <f t="shared" si="2"/>
        <v>2010.3</v>
      </c>
      <c r="B182">
        <v>2010</v>
      </c>
      <c r="C182" t="s">
        <v>72</v>
      </c>
      <c r="D182" t="s">
        <v>73</v>
      </c>
      <c r="E182" t="s">
        <v>220</v>
      </c>
      <c r="F182">
        <v>3</v>
      </c>
      <c r="G182">
        <v>2018</v>
      </c>
      <c r="H182">
        <v>1641</v>
      </c>
      <c r="I182">
        <v>141</v>
      </c>
      <c r="J182">
        <v>160</v>
      </c>
      <c r="K182">
        <v>25</v>
      </c>
      <c r="L182">
        <v>0</v>
      </c>
      <c r="M182">
        <v>1967</v>
      </c>
      <c r="N182">
        <v>41</v>
      </c>
    </row>
    <row r="183" spans="1:14">
      <c r="A183" t="str">
        <f t="shared" si="2"/>
        <v>2215.3</v>
      </c>
      <c r="B183">
        <v>2215</v>
      </c>
      <c r="C183" t="s">
        <v>78</v>
      </c>
      <c r="D183" t="s">
        <v>79</v>
      </c>
      <c r="E183" t="s">
        <v>220</v>
      </c>
      <c r="F183">
        <v>3</v>
      </c>
      <c r="G183">
        <v>2018</v>
      </c>
      <c r="H183">
        <v>1661</v>
      </c>
      <c r="I183">
        <v>181</v>
      </c>
      <c r="J183">
        <v>182</v>
      </c>
      <c r="K183">
        <v>0</v>
      </c>
      <c r="L183">
        <v>0</v>
      </c>
      <c r="M183">
        <v>2024</v>
      </c>
      <c r="N183">
        <v>33</v>
      </c>
    </row>
    <row r="184" spans="1:14">
      <c r="A184" t="str">
        <f t="shared" si="2"/>
        <v>2245.3</v>
      </c>
      <c r="B184">
        <v>2245</v>
      </c>
      <c r="C184" t="s">
        <v>76</v>
      </c>
      <c r="D184" t="s">
        <v>77</v>
      </c>
      <c r="E184" t="s">
        <v>220</v>
      </c>
      <c r="F184">
        <v>3</v>
      </c>
      <c r="G184">
        <v>2018</v>
      </c>
      <c r="H184">
        <v>2583</v>
      </c>
      <c r="I184">
        <v>322</v>
      </c>
      <c r="J184">
        <v>595</v>
      </c>
      <c r="K184">
        <v>22</v>
      </c>
      <c r="L184">
        <v>0</v>
      </c>
      <c r="M184">
        <v>3522</v>
      </c>
      <c r="N184">
        <v>38</v>
      </c>
    </row>
    <row r="185" spans="1:14">
      <c r="A185" t="str">
        <f t="shared" si="2"/>
        <v>2425.3</v>
      </c>
      <c r="B185">
        <v>2425</v>
      </c>
      <c r="C185" t="s">
        <v>80</v>
      </c>
      <c r="D185" t="s">
        <v>24</v>
      </c>
      <c r="E185" t="s">
        <v>220</v>
      </c>
      <c r="F185">
        <v>3</v>
      </c>
      <c r="G185">
        <v>2018</v>
      </c>
      <c r="H185">
        <v>3667</v>
      </c>
      <c r="I185">
        <v>434</v>
      </c>
      <c r="J185">
        <v>303</v>
      </c>
      <c r="K185">
        <v>100</v>
      </c>
      <c r="L185">
        <v>0</v>
      </c>
      <c r="M185">
        <v>4504</v>
      </c>
      <c r="N185">
        <v>38</v>
      </c>
    </row>
    <row r="186" spans="1:14">
      <c r="A186" t="str">
        <f t="shared" si="2"/>
        <v>2496.3</v>
      </c>
      <c r="B186">
        <v>2496</v>
      </c>
      <c r="C186" t="s">
        <v>240</v>
      </c>
      <c r="D186" t="s">
        <v>241</v>
      </c>
      <c r="E186" t="s">
        <v>220</v>
      </c>
      <c r="F186">
        <v>3</v>
      </c>
      <c r="G186">
        <v>2018</v>
      </c>
      <c r="H186">
        <v>2125</v>
      </c>
      <c r="I186">
        <v>24</v>
      </c>
      <c r="J186">
        <v>88</v>
      </c>
      <c r="K186">
        <v>0</v>
      </c>
      <c r="L186">
        <v>0</v>
      </c>
      <c r="M186">
        <v>2237</v>
      </c>
      <c r="N186">
        <v>34</v>
      </c>
    </row>
    <row r="187" spans="1:14">
      <c r="A187" t="str">
        <f t="shared" si="2"/>
        <v>2700.3</v>
      </c>
      <c r="B187">
        <v>2700</v>
      </c>
      <c r="C187" t="s">
        <v>151</v>
      </c>
      <c r="D187" t="s">
        <v>152</v>
      </c>
      <c r="E187" t="s">
        <v>220</v>
      </c>
      <c r="F187">
        <v>3</v>
      </c>
      <c r="G187">
        <v>2018</v>
      </c>
      <c r="H187">
        <v>3017</v>
      </c>
      <c r="I187">
        <v>291</v>
      </c>
      <c r="J187">
        <v>418</v>
      </c>
      <c r="K187">
        <v>61</v>
      </c>
      <c r="L187">
        <v>0</v>
      </c>
      <c r="M187">
        <v>3787</v>
      </c>
      <c r="N187">
        <v>34</v>
      </c>
    </row>
    <row r="188" spans="1:14">
      <c r="A188" t="str">
        <f t="shared" si="2"/>
        <v>2715.3</v>
      </c>
      <c r="B188">
        <v>2715</v>
      </c>
      <c r="C188" t="s">
        <v>162</v>
      </c>
      <c r="D188" t="s">
        <v>163</v>
      </c>
      <c r="E188" t="s">
        <v>220</v>
      </c>
      <c r="F188">
        <v>3</v>
      </c>
      <c r="G188">
        <v>2018</v>
      </c>
      <c r="H188">
        <v>2300</v>
      </c>
      <c r="I188">
        <v>316</v>
      </c>
      <c r="J188">
        <v>326</v>
      </c>
      <c r="K188">
        <v>73</v>
      </c>
      <c r="L188">
        <v>0</v>
      </c>
      <c r="M188">
        <v>3015</v>
      </c>
      <c r="N188">
        <v>38</v>
      </c>
    </row>
    <row r="189" spans="1:14">
      <c r="A189" t="str">
        <f t="shared" si="2"/>
        <v>2744.3</v>
      </c>
      <c r="B189">
        <v>2744</v>
      </c>
      <c r="C189" t="s">
        <v>164</v>
      </c>
      <c r="D189" t="s">
        <v>165</v>
      </c>
      <c r="E189" t="s">
        <v>220</v>
      </c>
      <c r="F189">
        <v>3</v>
      </c>
      <c r="G189">
        <v>2018</v>
      </c>
      <c r="H189">
        <v>-367</v>
      </c>
      <c r="I189">
        <v>0</v>
      </c>
      <c r="J189">
        <v>-162</v>
      </c>
      <c r="K189">
        <v>0</v>
      </c>
      <c r="L189">
        <v>0</v>
      </c>
      <c r="M189">
        <v>-529</v>
      </c>
      <c r="N189">
        <v>33</v>
      </c>
    </row>
    <row r="190" spans="1:14">
      <c r="A190" t="str">
        <f t="shared" si="2"/>
        <v>2791.3</v>
      </c>
      <c r="B190">
        <v>2791</v>
      </c>
      <c r="C190" t="s">
        <v>86</v>
      </c>
      <c r="D190" t="s">
        <v>29</v>
      </c>
      <c r="E190" t="s">
        <v>220</v>
      </c>
      <c r="F190">
        <v>3</v>
      </c>
      <c r="G190">
        <v>2018</v>
      </c>
      <c r="H190">
        <v>2779</v>
      </c>
      <c r="I190">
        <v>536</v>
      </c>
      <c r="J190">
        <v>688</v>
      </c>
      <c r="K190">
        <v>69</v>
      </c>
      <c r="L190">
        <v>0</v>
      </c>
      <c r="M190">
        <v>4072</v>
      </c>
      <c r="N190">
        <v>37</v>
      </c>
    </row>
    <row r="191" spans="1:14">
      <c r="A191" t="str">
        <f t="shared" si="2"/>
        <v>3396.3</v>
      </c>
      <c r="B191">
        <v>3396</v>
      </c>
      <c r="C191" t="s">
        <v>88</v>
      </c>
      <c r="D191" t="s">
        <v>89</v>
      </c>
      <c r="E191" t="s">
        <v>220</v>
      </c>
      <c r="F191">
        <v>3</v>
      </c>
      <c r="G191">
        <v>2018</v>
      </c>
      <c r="H191">
        <v>3346</v>
      </c>
      <c r="I191">
        <v>266</v>
      </c>
      <c r="J191">
        <v>513</v>
      </c>
      <c r="K191">
        <v>177</v>
      </c>
      <c r="L191">
        <v>0</v>
      </c>
      <c r="M191">
        <v>4302</v>
      </c>
      <c r="N191">
        <v>38</v>
      </c>
    </row>
    <row r="192" spans="1:14">
      <c r="A192" t="str">
        <f t="shared" si="2"/>
        <v>3477.3</v>
      </c>
      <c r="B192">
        <v>3477</v>
      </c>
      <c r="C192" t="s">
        <v>184</v>
      </c>
      <c r="D192" t="s">
        <v>185</v>
      </c>
      <c r="E192" t="s">
        <v>220</v>
      </c>
      <c r="F192">
        <v>3</v>
      </c>
      <c r="G192">
        <v>2018</v>
      </c>
      <c r="H192">
        <v>683</v>
      </c>
      <c r="I192">
        <v>0</v>
      </c>
      <c r="J192">
        <v>-10</v>
      </c>
      <c r="K192">
        <v>0</v>
      </c>
      <c r="L192">
        <v>0</v>
      </c>
      <c r="M192">
        <v>673</v>
      </c>
      <c r="N192">
        <v>40</v>
      </c>
    </row>
    <row r="193" spans="1:14">
      <c r="A193" t="str">
        <f t="shared" si="2"/>
        <v>3632.3</v>
      </c>
      <c r="B193">
        <v>3632</v>
      </c>
      <c r="C193" t="s">
        <v>90</v>
      </c>
      <c r="D193" t="s">
        <v>91</v>
      </c>
      <c r="E193" t="s">
        <v>220</v>
      </c>
      <c r="F193">
        <v>3</v>
      </c>
      <c r="G193">
        <v>2018</v>
      </c>
      <c r="H193">
        <v>2892</v>
      </c>
      <c r="I193">
        <v>629</v>
      </c>
      <c r="J193">
        <v>1080</v>
      </c>
      <c r="K193">
        <v>132</v>
      </c>
      <c r="L193">
        <v>0</v>
      </c>
      <c r="M193">
        <v>4733</v>
      </c>
      <c r="N193">
        <v>40</v>
      </c>
    </row>
    <row r="194" spans="1:14">
      <c r="A194" t="str">
        <f t="shared" si="2"/>
        <v>3671.3</v>
      </c>
      <c r="B194">
        <v>3671</v>
      </c>
      <c r="C194" t="s">
        <v>182</v>
      </c>
      <c r="D194" t="s">
        <v>183</v>
      </c>
      <c r="E194" t="s">
        <v>220</v>
      </c>
      <c r="F194">
        <v>3</v>
      </c>
      <c r="G194">
        <v>2018</v>
      </c>
      <c r="H194">
        <v>2406</v>
      </c>
      <c r="I194">
        <v>34</v>
      </c>
      <c r="J194">
        <v>144</v>
      </c>
      <c r="K194">
        <v>43</v>
      </c>
      <c r="L194">
        <v>0</v>
      </c>
      <c r="M194">
        <v>2627</v>
      </c>
      <c r="N194">
        <v>41</v>
      </c>
    </row>
    <row r="195" spans="1:14">
      <c r="A195" t="str">
        <f t="shared" ref="A195:A258" si="3">$B195&amp;"."&amp;F195</f>
        <v>3681.3</v>
      </c>
      <c r="B195">
        <v>3681</v>
      </c>
      <c r="C195" t="s">
        <v>92</v>
      </c>
      <c r="D195" t="s">
        <v>93</v>
      </c>
      <c r="E195" t="s">
        <v>220</v>
      </c>
      <c r="F195">
        <v>3</v>
      </c>
      <c r="G195">
        <v>2018</v>
      </c>
      <c r="H195">
        <v>5024</v>
      </c>
      <c r="I195">
        <v>443</v>
      </c>
      <c r="J195">
        <v>469</v>
      </c>
      <c r="K195">
        <v>163</v>
      </c>
      <c r="L195">
        <v>0</v>
      </c>
      <c r="M195">
        <v>6099</v>
      </c>
      <c r="N195">
        <v>40</v>
      </c>
    </row>
    <row r="196" spans="1:14">
      <c r="A196" t="str">
        <f t="shared" si="3"/>
        <v>3686.3</v>
      </c>
      <c r="B196">
        <v>3686</v>
      </c>
      <c r="C196" t="s">
        <v>166</v>
      </c>
      <c r="D196" t="s">
        <v>167</v>
      </c>
      <c r="E196" t="s">
        <v>220</v>
      </c>
      <c r="F196">
        <v>3</v>
      </c>
      <c r="G196">
        <v>2018</v>
      </c>
      <c r="H196">
        <v>3773</v>
      </c>
      <c r="I196">
        <v>321</v>
      </c>
      <c r="J196">
        <v>347</v>
      </c>
      <c r="K196">
        <v>107</v>
      </c>
      <c r="L196">
        <v>0</v>
      </c>
      <c r="M196">
        <v>4548</v>
      </c>
      <c r="N196">
        <v>40</v>
      </c>
    </row>
    <row r="197" spans="1:14">
      <c r="A197" t="str">
        <f t="shared" si="3"/>
        <v>3841.3</v>
      </c>
      <c r="B197">
        <v>3841</v>
      </c>
      <c r="C197" t="s">
        <v>186</v>
      </c>
      <c r="D197" t="s">
        <v>187</v>
      </c>
      <c r="E197" t="s">
        <v>220</v>
      </c>
      <c r="F197">
        <v>3</v>
      </c>
      <c r="G197">
        <v>2018</v>
      </c>
      <c r="H197">
        <v>2462</v>
      </c>
      <c r="I197">
        <v>278</v>
      </c>
      <c r="J197">
        <v>373</v>
      </c>
      <c r="K197">
        <v>25</v>
      </c>
      <c r="L197">
        <v>0</v>
      </c>
      <c r="M197">
        <v>3138</v>
      </c>
      <c r="N197">
        <v>33</v>
      </c>
    </row>
    <row r="198" spans="1:14">
      <c r="A198" t="str">
        <f t="shared" si="3"/>
        <v>3915.3</v>
      </c>
      <c r="B198">
        <v>3915</v>
      </c>
      <c r="C198" t="s">
        <v>94</v>
      </c>
      <c r="D198" t="s">
        <v>95</v>
      </c>
      <c r="E198" t="s">
        <v>220</v>
      </c>
      <c r="F198">
        <v>3</v>
      </c>
      <c r="G198">
        <v>2018</v>
      </c>
      <c r="H198">
        <v>2273</v>
      </c>
      <c r="I198">
        <v>147</v>
      </c>
      <c r="J198">
        <v>334</v>
      </c>
      <c r="K198">
        <v>0</v>
      </c>
      <c r="L198">
        <v>0</v>
      </c>
      <c r="M198">
        <v>2754</v>
      </c>
      <c r="N198">
        <v>41</v>
      </c>
    </row>
    <row r="199" spans="1:14">
      <c r="A199" t="str">
        <f t="shared" si="3"/>
        <v>4020.3</v>
      </c>
      <c r="B199">
        <v>4020</v>
      </c>
      <c r="C199" t="s">
        <v>98</v>
      </c>
      <c r="D199" t="s">
        <v>99</v>
      </c>
      <c r="E199" t="s">
        <v>220</v>
      </c>
      <c r="F199">
        <v>3</v>
      </c>
      <c r="G199">
        <v>2018</v>
      </c>
      <c r="H199">
        <v>4018</v>
      </c>
      <c r="I199">
        <v>786</v>
      </c>
      <c r="J199">
        <v>723</v>
      </c>
      <c r="K199">
        <v>139</v>
      </c>
      <c r="L199">
        <v>0</v>
      </c>
      <c r="M199">
        <v>5666</v>
      </c>
      <c r="N199">
        <v>34</v>
      </c>
    </row>
    <row r="200" spans="1:14">
      <c r="A200" t="str">
        <f t="shared" si="3"/>
        <v>4065.3</v>
      </c>
      <c r="B200">
        <v>4065</v>
      </c>
      <c r="C200" t="s">
        <v>96</v>
      </c>
      <c r="D200" t="s">
        <v>97</v>
      </c>
      <c r="E200" t="s">
        <v>220</v>
      </c>
      <c r="F200">
        <v>3</v>
      </c>
      <c r="G200">
        <v>2018</v>
      </c>
      <c r="H200">
        <v>4185</v>
      </c>
      <c r="I200">
        <v>182</v>
      </c>
      <c r="J200">
        <v>658</v>
      </c>
      <c r="K200">
        <v>104</v>
      </c>
      <c r="L200">
        <v>0</v>
      </c>
      <c r="M200">
        <v>5129</v>
      </c>
      <c r="N200">
        <v>37</v>
      </c>
    </row>
    <row r="201" spans="1:14">
      <c r="A201" t="str">
        <f t="shared" si="3"/>
        <v>4190.3</v>
      </c>
      <c r="B201">
        <v>4190</v>
      </c>
      <c r="C201" t="s">
        <v>158</v>
      </c>
      <c r="D201" t="s">
        <v>41</v>
      </c>
      <c r="E201" t="s">
        <v>220</v>
      </c>
      <c r="F201">
        <v>3</v>
      </c>
      <c r="G201">
        <v>2018</v>
      </c>
      <c r="H201">
        <v>3139</v>
      </c>
      <c r="I201">
        <v>416</v>
      </c>
      <c r="J201">
        <v>437</v>
      </c>
      <c r="K201">
        <v>21</v>
      </c>
      <c r="L201">
        <v>0</v>
      </c>
      <c r="M201">
        <v>4013</v>
      </c>
      <c r="N201">
        <v>38</v>
      </c>
    </row>
    <row r="202" spans="1:14">
      <c r="A202" t="str">
        <f t="shared" si="3"/>
        <v>4475.3</v>
      </c>
      <c r="B202">
        <v>4475</v>
      </c>
      <c r="C202" t="s">
        <v>100</v>
      </c>
      <c r="D202" t="s">
        <v>44</v>
      </c>
      <c r="E202" t="s">
        <v>220</v>
      </c>
      <c r="F202">
        <v>3</v>
      </c>
      <c r="G202">
        <v>2018</v>
      </c>
      <c r="H202">
        <v>1131</v>
      </c>
      <c r="I202">
        <v>170</v>
      </c>
      <c r="J202">
        <v>146</v>
      </c>
      <c r="K202">
        <v>25</v>
      </c>
      <c r="L202">
        <v>0</v>
      </c>
      <c r="M202">
        <v>1472</v>
      </c>
      <c r="N202">
        <v>38</v>
      </c>
    </row>
    <row r="203" spans="1:14">
      <c r="A203" t="str">
        <f t="shared" si="3"/>
        <v>4630.3</v>
      </c>
      <c r="B203">
        <v>4630</v>
      </c>
      <c r="C203" t="s">
        <v>151</v>
      </c>
      <c r="D203" t="s">
        <v>153</v>
      </c>
      <c r="E203" t="s">
        <v>220</v>
      </c>
      <c r="F203">
        <v>3</v>
      </c>
      <c r="G203">
        <v>2018</v>
      </c>
      <c r="H203">
        <v>2171</v>
      </c>
      <c r="I203">
        <v>10</v>
      </c>
      <c r="J203">
        <v>17</v>
      </c>
      <c r="K203">
        <v>34</v>
      </c>
      <c r="L203">
        <v>0</v>
      </c>
      <c r="M203">
        <v>2232</v>
      </c>
      <c r="N203">
        <v>41</v>
      </c>
    </row>
    <row r="204" spans="1:14">
      <c r="A204" t="str">
        <f t="shared" si="3"/>
        <v>5429.3</v>
      </c>
      <c r="B204">
        <v>5429</v>
      </c>
      <c r="C204" t="s">
        <v>74</v>
      </c>
      <c r="D204" t="s">
        <v>75</v>
      </c>
      <c r="E204" t="s">
        <v>220</v>
      </c>
      <c r="F204">
        <v>3</v>
      </c>
      <c r="G204">
        <v>2018</v>
      </c>
      <c r="H204">
        <v>3126</v>
      </c>
      <c r="I204">
        <v>651</v>
      </c>
      <c r="J204">
        <v>833</v>
      </c>
      <c r="K204">
        <v>67</v>
      </c>
      <c r="L204">
        <v>0</v>
      </c>
      <c r="M204">
        <v>4677</v>
      </c>
      <c r="N204">
        <v>34</v>
      </c>
    </row>
    <row r="205" spans="1:14">
      <c r="A205" t="str">
        <f t="shared" si="3"/>
        <v>5436.3</v>
      </c>
      <c r="B205">
        <v>5436</v>
      </c>
      <c r="C205" t="s">
        <v>103</v>
      </c>
      <c r="D205" t="s">
        <v>104</v>
      </c>
      <c r="E205" t="s">
        <v>220</v>
      </c>
      <c r="F205">
        <v>3</v>
      </c>
      <c r="G205">
        <v>2018</v>
      </c>
      <c r="H205">
        <v>3328</v>
      </c>
      <c r="I205">
        <v>213</v>
      </c>
      <c r="J205">
        <v>556</v>
      </c>
      <c r="K205">
        <v>102</v>
      </c>
      <c r="L205">
        <v>0</v>
      </c>
      <c r="M205">
        <v>4199</v>
      </c>
      <c r="N205">
        <v>33</v>
      </c>
    </row>
    <row r="206" spans="1:14">
      <c r="A206" t="str">
        <f t="shared" si="3"/>
        <v>5481.3</v>
      </c>
      <c r="B206">
        <v>5481</v>
      </c>
      <c r="C206" t="s">
        <v>105</v>
      </c>
      <c r="D206" t="s">
        <v>42</v>
      </c>
      <c r="E206" t="s">
        <v>220</v>
      </c>
      <c r="F206">
        <v>3</v>
      </c>
      <c r="G206">
        <v>2018</v>
      </c>
      <c r="H206">
        <v>967</v>
      </c>
      <c r="I206">
        <v>32</v>
      </c>
      <c r="J206">
        <v>-74</v>
      </c>
      <c r="K206">
        <v>23</v>
      </c>
      <c r="L206">
        <v>0</v>
      </c>
      <c r="M206">
        <v>948</v>
      </c>
      <c r="N206">
        <v>34</v>
      </c>
    </row>
    <row r="207" spans="1:14">
      <c r="A207" t="str">
        <f t="shared" si="3"/>
        <v>5532.3</v>
      </c>
      <c r="B207">
        <v>5532</v>
      </c>
      <c r="C207" t="s">
        <v>59</v>
      </c>
      <c r="D207" t="s">
        <v>60</v>
      </c>
      <c r="E207" t="s">
        <v>220</v>
      </c>
      <c r="F207">
        <v>3</v>
      </c>
      <c r="G207">
        <v>2018</v>
      </c>
      <c r="H207">
        <v>855</v>
      </c>
      <c r="I207">
        <v>129</v>
      </c>
      <c r="J207">
        <v>132</v>
      </c>
      <c r="K207">
        <v>0</v>
      </c>
      <c r="L207">
        <v>0</v>
      </c>
      <c r="M207">
        <v>1116</v>
      </c>
      <c r="N207">
        <v>40</v>
      </c>
    </row>
    <row r="208" spans="1:14">
      <c r="A208" t="str">
        <f t="shared" si="3"/>
        <v>5550.3</v>
      </c>
      <c r="B208">
        <v>5550</v>
      </c>
      <c r="C208" t="s">
        <v>83</v>
      </c>
      <c r="D208" t="s">
        <v>43</v>
      </c>
      <c r="E208" t="s">
        <v>220</v>
      </c>
      <c r="F208">
        <v>3</v>
      </c>
      <c r="G208">
        <v>2018</v>
      </c>
      <c r="H208">
        <v>2802</v>
      </c>
      <c r="I208">
        <v>-174</v>
      </c>
      <c r="J208">
        <v>928</v>
      </c>
      <c r="K208">
        <v>45</v>
      </c>
      <c r="L208">
        <v>0</v>
      </c>
      <c r="M208">
        <v>3601</v>
      </c>
      <c r="N208">
        <v>38</v>
      </c>
    </row>
    <row r="209" spans="1:14">
      <c r="A209" t="str">
        <f t="shared" si="3"/>
        <v>6065.3</v>
      </c>
      <c r="B209">
        <v>6065</v>
      </c>
      <c r="C209" t="s">
        <v>106</v>
      </c>
      <c r="D209" t="s">
        <v>107</v>
      </c>
      <c r="E209" t="s">
        <v>220</v>
      </c>
      <c r="F209">
        <v>3</v>
      </c>
      <c r="G209">
        <v>2018</v>
      </c>
      <c r="H209">
        <v>2618</v>
      </c>
      <c r="I209">
        <v>0</v>
      </c>
      <c r="J209">
        <v>0</v>
      </c>
      <c r="K209">
        <v>42</v>
      </c>
      <c r="L209">
        <v>0</v>
      </c>
      <c r="M209">
        <v>2660</v>
      </c>
      <c r="N209">
        <v>33</v>
      </c>
    </row>
    <row r="210" spans="1:14">
      <c r="A210" t="str">
        <f t="shared" si="3"/>
        <v>6219.3</v>
      </c>
      <c r="B210">
        <v>6219</v>
      </c>
      <c r="C210" t="s">
        <v>110</v>
      </c>
      <c r="D210" t="s">
        <v>29</v>
      </c>
      <c r="E210" t="s">
        <v>220</v>
      </c>
      <c r="F210">
        <v>3</v>
      </c>
      <c r="G210">
        <v>2018</v>
      </c>
      <c r="H210">
        <v>1393</v>
      </c>
      <c r="I210">
        <v>88</v>
      </c>
      <c r="J210">
        <v>126</v>
      </c>
      <c r="K210">
        <v>46</v>
      </c>
      <c r="L210">
        <v>0</v>
      </c>
      <c r="M210">
        <v>1653</v>
      </c>
      <c r="N210">
        <v>37</v>
      </c>
    </row>
    <row r="211" spans="1:14">
      <c r="A211" t="str">
        <f t="shared" si="3"/>
        <v>6690.3</v>
      </c>
      <c r="B211">
        <v>6690</v>
      </c>
      <c r="C211" t="s">
        <v>111</v>
      </c>
      <c r="D211" t="s">
        <v>112</v>
      </c>
      <c r="E211" t="s">
        <v>220</v>
      </c>
      <c r="F211">
        <v>3</v>
      </c>
      <c r="G211">
        <v>2018</v>
      </c>
      <c r="H211">
        <v>5864</v>
      </c>
      <c r="I211">
        <v>374</v>
      </c>
      <c r="J211">
        <v>721</v>
      </c>
      <c r="K211">
        <v>138</v>
      </c>
      <c r="L211">
        <v>0</v>
      </c>
      <c r="M211">
        <v>7097</v>
      </c>
      <c r="N211">
        <v>34</v>
      </c>
    </row>
    <row r="212" spans="1:14">
      <c r="A212" t="str">
        <f t="shared" si="3"/>
        <v>6691.3</v>
      </c>
      <c r="B212">
        <v>6691</v>
      </c>
      <c r="C212" t="s">
        <v>113</v>
      </c>
      <c r="D212" t="s">
        <v>114</v>
      </c>
      <c r="E212" t="s">
        <v>220</v>
      </c>
      <c r="F212">
        <v>3</v>
      </c>
      <c r="G212">
        <v>2018</v>
      </c>
      <c r="H212">
        <v>2034</v>
      </c>
      <c r="I212">
        <v>251</v>
      </c>
      <c r="J212">
        <v>248</v>
      </c>
      <c r="K212">
        <v>89</v>
      </c>
      <c r="L212">
        <v>0</v>
      </c>
      <c r="M212">
        <v>2622</v>
      </c>
      <c r="N212">
        <v>34</v>
      </c>
    </row>
    <row r="213" spans="1:14">
      <c r="A213" t="str">
        <f t="shared" si="3"/>
        <v>6735.3</v>
      </c>
      <c r="B213">
        <v>6735</v>
      </c>
      <c r="C213" t="s">
        <v>102</v>
      </c>
      <c r="D213" t="s">
        <v>34</v>
      </c>
      <c r="E213" t="s">
        <v>220</v>
      </c>
      <c r="F213">
        <v>3</v>
      </c>
      <c r="G213">
        <v>2018</v>
      </c>
      <c r="H213">
        <v>1664</v>
      </c>
      <c r="I213">
        <v>21</v>
      </c>
      <c r="J213">
        <v>287</v>
      </c>
      <c r="K213">
        <v>146</v>
      </c>
      <c r="L213">
        <v>0</v>
      </c>
      <c r="M213">
        <v>2118</v>
      </c>
      <c r="N213">
        <v>40</v>
      </c>
    </row>
    <row r="214" spans="1:14">
      <c r="A214" t="str">
        <f t="shared" si="3"/>
        <v>6830.3</v>
      </c>
      <c r="B214">
        <v>6830</v>
      </c>
      <c r="C214" t="s">
        <v>101</v>
      </c>
      <c r="D214" t="s">
        <v>37</v>
      </c>
      <c r="E214" t="s">
        <v>220</v>
      </c>
      <c r="F214">
        <v>3</v>
      </c>
      <c r="G214">
        <v>2018</v>
      </c>
      <c r="H214">
        <v>2335</v>
      </c>
      <c r="I214">
        <v>172</v>
      </c>
      <c r="J214">
        <v>226</v>
      </c>
      <c r="K214">
        <v>0</v>
      </c>
      <c r="L214">
        <v>0</v>
      </c>
      <c r="M214">
        <v>2733</v>
      </c>
      <c r="N214">
        <v>34</v>
      </c>
    </row>
    <row r="215" spans="1:14">
      <c r="A215" t="str">
        <f t="shared" si="3"/>
        <v>6887.3</v>
      </c>
      <c r="B215">
        <v>6887</v>
      </c>
      <c r="C215" t="s">
        <v>115</v>
      </c>
      <c r="D215" t="s">
        <v>116</v>
      </c>
      <c r="E215" t="s">
        <v>220</v>
      </c>
      <c r="F215">
        <v>3</v>
      </c>
      <c r="G215">
        <v>2018</v>
      </c>
      <c r="H215">
        <v>2047</v>
      </c>
      <c r="I215">
        <v>183</v>
      </c>
      <c r="J215">
        <v>266</v>
      </c>
      <c r="K215">
        <v>9</v>
      </c>
      <c r="L215">
        <v>0</v>
      </c>
      <c r="M215">
        <v>2505</v>
      </c>
      <c r="N215">
        <v>38</v>
      </c>
    </row>
    <row r="216" spans="1:14">
      <c r="A216" t="str">
        <f t="shared" si="3"/>
        <v>7076.3</v>
      </c>
      <c r="B216">
        <v>7076</v>
      </c>
      <c r="C216" t="s">
        <v>249</v>
      </c>
      <c r="D216" t="s">
        <v>250</v>
      </c>
      <c r="E216" t="s">
        <v>220</v>
      </c>
      <c r="F216">
        <v>3</v>
      </c>
      <c r="G216">
        <v>2018</v>
      </c>
      <c r="H216">
        <v>2506</v>
      </c>
      <c r="I216">
        <v>150</v>
      </c>
      <c r="J216">
        <v>686</v>
      </c>
      <c r="K216">
        <v>87</v>
      </c>
      <c r="L216">
        <v>0</v>
      </c>
      <c r="M216">
        <v>3429</v>
      </c>
      <c r="N216">
        <v>38</v>
      </c>
    </row>
    <row r="217" spans="1:14">
      <c r="A217" t="str">
        <f t="shared" si="3"/>
        <v>7081.3</v>
      </c>
      <c r="B217">
        <v>7081</v>
      </c>
      <c r="C217" t="s">
        <v>245</v>
      </c>
      <c r="D217" t="s">
        <v>246</v>
      </c>
      <c r="E217" t="s">
        <v>220</v>
      </c>
      <c r="F217">
        <v>3</v>
      </c>
      <c r="G217">
        <v>2018</v>
      </c>
      <c r="H217">
        <v>2637</v>
      </c>
      <c r="I217">
        <v>529</v>
      </c>
      <c r="J217">
        <v>384</v>
      </c>
      <c r="K217">
        <v>99</v>
      </c>
      <c r="L217">
        <v>0</v>
      </c>
      <c r="M217">
        <v>3649</v>
      </c>
      <c r="N217">
        <v>34</v>
      </c>
    </row>
    <row r="218" spans="1:14">
      <c r="A218" t="str">
        <f t="shared" si="3"/>
        <v>7115.3</v>
      </c>
      <c r="B218">
        <v>7115</v>
      </c>
      <c r="C218" t="s">
        <v>117</v>
      </c>
      <c r="D218" t="s">
        <v>118</v>
      </c>
      <c r="E218" t="s">
        <v>220</v>
      </c>
      <c r="F218">
        <v>3</v>
      </c>
      <c r="G218">
        <v>2018</v>
      </c>
      <c r="H218">
        <v>3022</v>
      </c>
      <c r="I218">
        <v>233</v>
      </c>
      <c r="J218">
        <v>191</v>
      </c>
      <c r="K218">
        <v>162</v>
      </c>
      <c r="L218">
        <v>0</v>
      </c>
      <c r="M218">
        <v>3608</v>
      </c>
      <c r="N218">
        <v>40</v>
      </c>
    </row>
    <row r="219" spans="1:14">
      <c r="A219" t="str">
        <f t="shared" si="3"/>
        <v>7206.3</v>
      </c>
      <c r="B219">
        <v>7206</v>
      </c>
      <c r="C219" t="s">
        <v>119</v>
      </c>
      <c r="D219" t="s">
        <v>31</v>
      </c>
      <c r="E219" t="s">
        <v>220</v>
      </c>
      <c r="F219">
        <v>3</v>
      </c>
      <c r="G219">
        <v>2018</v>
      </c>
      <c r="H219">
        <v>2021</v>
      </c>
      <c r="I219">
        <v>113</v>
      </c>
      <c r="J219">
        <v>326</v>
      </c>
      <c r="K219">
        <v>59</v>
      </c>
      <c r="L219">
        <v>0</v>
      </c>
      <c r="M219">
        <v>2519</v>
      </c>
      <c r="N219">
        <v>41</v>
      </c>
    </row>
    <row r="220" spans="1:14">
      <c r="A220" t="str">
        <f t="shared" si="3"/>
        <v>7355.3</v>
      </c>
      <c r="B220">
        <v>7355</v>
      </c>
      <c r="C220" t="s">
        <v>168</v>
      </c>
      <c r="D220" t="s">
        <v>33</v>
      </c>
      <c r="E220" t="s">
        <v>220</v>
      </c>
      <c r="F220">
        <v>3</v>
      </c>
      <c r="G220">
        <v>2018</v>
      </c>
      <c r="H220">
        <v>844</v>
      </c>
      <c r="I220">
        <v>-86</v>
      </c>
      <c r="J220">
        <v>-113</v>
      </c>
      <c r="K220">
        <v>0</v>
      </c>
      <c r="L220">
        <v>0</v>
      </c>
      <c r="M220">
        <v>645</v>
      </c>
      <c r="N220">
        <v>38</v>
      </c>
    </row>
    <row r="221" spans="1:14">
      <c r="A221" t="str">
        <f t="shared" si="3"/>
        <v>7625.3</v>
      </c>
      <c r="B221">
        <v>7625</v>
      </c>
      <c r="C221" t="s">
        <v>120</v>
      </c>
      <c r="D221" t="s">
        <v>27</v>
      </c>
      <c r="E221" t="s">
        <v>220</v>
      </c>
      <c r="F221">
        <v>3</v>
      </c>
      <c r="G221">
        <v>2018</v>
      </c>
      <c r="H221">
        <v>4284</v>
      </c>
      <c r="I221">
        <v>238</v>
      </c>
      <c r="J221">
        <v>532</v>
      </c>
      <c r="K221">
        <v>163</v>
      </c>
      <c r="L221">
        <v>0</v>
      </c>
      <c r="M221">
        <v>5217</v>
      </c>
      <c r="N221">
        <v>41</v>
      </c>
    </row>
    <row r="222" spans="1:14">
      <c r="A222" t="str">
        <f t="shared" si="3"/>
        <v>7780.3</v>
      </c>
      <c r="B222">
        <v>7780</v>
      </c>
      <c r="C222" t="s">
        <v>123</v>
      </c>
      <c r="D222" t="s">
        <v>124</v>
      </c>
      <c r="E222" t="s">
        <v>220</v>
      </c>
      <c r="F222">
        <v>3</v>
      </c>
      <c r="G222">
        <v>2018</v>
      </c>
      <c r="H222">
        <v>5794</v>
      </c>
      <c r="I222">
        <v>1024</v>
      </c>
      <c r="J222">
        <v>799</v>
      </c>
      <c r="K222">
        <v>48</v>
      </c>
      <c r="L222">
        <v>0</v>
      </c>
      <c r="M222">
        <v>7665</v>
      </c>
      <c r="N222">
        <v>33</v>
      </c>
    </row>
    <row r="223" spans="1:14">
      <c r="A223" t="str">
        <f t="shared" si="3"/>
        <v>7781.3</v>
      </c>
      <c r="B223">
        <v>7781</v>
      </c>
      <c r="C223" t="s">
        <v>66</v>
      </c>
      <c r="D223" t="s">
        <v>35</v>
      </c>
      <c r="E223" t="s">
        <v>220</v>
      </c>
      <c r="F223">
        <v>3</v>
      </c>
      <c r="G223">
        <v>2018</v>
      </c>
      <c r="H223">
        <v>4070</v>
      </c>
      <c r="I223">
        <v>355</v>
      </c>
      <c r="J223">
        <v>662</v>
      </c>
      <c r="K223">
        <v>257</v>
      </c>
      <c r="L223">
        <v>0</v>
      </c>
      <c r="M223">
        <v>5344</v>
      </c>
      <c r="N223">
        <v>41</v>
      </c>
    </row>
    <row r="224" spans="1:14">
      <c r="A224" t="str">
        <f t="shared" si="3"/>
        <v>7808.3</v>
      </c>
      <c r="B224">
        <v>7808</v>
      </c>
      <c r="C224" t="s">
        <v>137</v>
      </c>
      <c r="D224" t="s">
        <v>125</v>
      </c>
      <c r="E224" t="s">
        <v>220</v>
      </c>
      <c r="F224">
        <v>3</v>
      </c>
      <c r="G224">
        <v>2018</v>
      </c>
      <c r="H224">
        <v>3837</v>
      </c>
      <c r="I224">
        <v>276</v>
      </c>
      <c r="J224">
        <v>303</v>
      </c>
      <c r="K224">
        <v>229</v>
      </c>
      <c r="L224">
        <v>0</v>
      </c>
      <c r="M224">
        <v>4645</v>
      </c>
      <c r="N224">
        <v>32</v>
      </c>
    </row>
    <row r="225" spans="1:14">
      <c r="A225" t="str">
        <f t="shared" si="3"/>
        <v>7810.3</v>
      </c>
      <c r="B225">
        <v>7810</v>
      </c>
      <c r="C225" t="s">
        <v>126</v>
      </c>
      <c r="D225" t="s">
        <v>127</v>
      </c>
      <c r="E225" t="s">
        <v>220</v>
      </c>
      <c r="F225">
        <v>3</v>
      </c>
      <c r="G225">
        <v>2018</v>
      </c>
      <c r="H225">
        <v>1993</v>
      </c>
      <c r="I225">
        <v>94</v>
      </c>
      <c r="J225">
        <v>7</v>
      </c>
      <c r="K225">
        <v>0</v>
      </c>
      <c r="L225">
        <v>0</v>
      </c>
      <c r="M225">
        <v>2094</v>
      </c>
      <c r="N225">
        <v>33</v>
      </c>
    </row>
    <row r="226" spans="1:14">
      <c r="A226" t="str">
        <f t="shared" si="3"/>
        <v>7823.3</v>
      </c>
      <c r="B226">
        <v>7823</v>
      </c>
      <c r="C226" t="s">
        <v>121</v>
      </c>
      <c r="D226" t="s">
        <v>122</v>
      </c>
      <c r="E226" t="s">
        <v>220</v>
      </c>
      <c r="F226">
        <v>3</v>
      </c>
      <c r="G226">
        <v>2018</v>
      </c>
      <c r="H226">
        <v>1978</v>
      </c>
      <c r="I226">
        <v>112</v>
      </c>
      <c r="J226">
        <v>125</v>
      </c>
      <c r="K226">
        <v>63</v>
      </c>
      <c r="L226">
        <v>0</v>
      </c>
      <c r="M226">
        <v>2278</v>
      </c>
      <c r="N226">
        <v>32</v>
      </c>
    </row>
    <row r="227" spans="1:14">
      <c r="A227" t="str">
        <f t="shared" si="3"/>
        <v>7830.3</v>
      </c>
      <c r="B227">
        <v>7830</v>
      </c>
      <c r="C227" t="s">
        <v>134</v>
      </c>
      <c r="D227" t="s">
        <v>135</v>
      </c>
      <c r="E227" t="s">
        <v>220</v>
      </c>
      <c r="F227">
        <v>3</v>
      </c>
      <c r="G227">
        <v>2018</v>
      </c>
      <c r="H227">
        <v>3567</v>
      </c>
      <c r="I227">
        <v>317</v>
      </c>
      <c r="J227">
        <v>474</v>
      </c>
      <c r="K227">
        <v>51</v>
      </c>
      <c r="L227">
        <v>0</v>
      </c>
      <c r="M227">
        <v>4409</v>
      </c>
      <c r="N227">
        <v>34</v>
      </c>
    </row>
    <row r="228" spans="1:14">
      <c r="A228" t="str">
        <f t="shared" si="3"/>
        <v>7860.3</v>
      </c>
      <c r="B228">
        <v>7860</v>
      </c>
      <c r="C228" t="s">
        <v>128</v>
      </c>
      <c r="D228" t="s">
        <v>30</v>
      </c>
      <c r="E228" t="s">
        <v>220</v>
      </c>
      <c r="F228">
        <v>3</v>
      </c>
      <c r="G228">
        <v>2018</v>
      </c>
      <c r="H228">
        <v>1668</v>
      </c>
      <c r="I228">
        <v>66</v>
      </c>
      <c r="J228">
        <v>83</v>
      </c>
      <c r="K228">
        <v>63</v>
      </c>
      <c r="L228">
        <v>0</v>
      </c>
      <c r="M228">
        <v>1880</v>
      </c>
      <c r="N228">
        <v>33</v>
      </c>
    </row>
    <row r="229" spans="1:14">
      <c r="A229" t="str">
        <f t="shared" si="3"/>
        <v>7958.3</v>
      </c>
      <c r="B229">
        <v>7958</v>
      </c>
      <c r="C229" t="s">
        <v>169</v>
      </c>
      <c r="D229" t="s">
        <v>20</v>
      </c>
      <c r="E229" t="s">
        <v>220</v>
      </c>
      <c r="F229">
        <v>3</v>
      </c>
      <c r="G229">
        <v>2018</v>
      </c>
      <c r="H229">
        <v>1690</v>
      </c>
      <c r="I229">
        <v>0</v>
      </c>
      <c r="J229">
        <v>0</v>
      </c>
      <c r="K229">
        <v>0</v>
      </c>
      <c r="L229">
        <v>0</v>
      </c>
      <c r="M229">
        <v>1690</v>
      </c>
      <c r="N229">
        <v>33</v>
      </c>
    </row>
    <row r="230" spans="1:14">
      <c r="A230" t="str">
        <f t="shared" si="3"/>
        <v>7964.3</v>
      </c>
      <c r="B230">
        <v>7964</v>
      </c>
      <c r="C230" t="s">
        <v>130</v>
      </c>
      <c r="D230" t="s">
        <v>131</v>
      </c>
      <c r="E230" t="s">
        <v>220</v>
      </c>
      <c r="F230">
        <v>3</v>
      </c>
      <c r="G230">
        <v>2018</v>
      </c>
      <c r="H230">
        <v>3039</v>
      </c>
      <c r="I230">
        <v>447</v>
      </c>
      <c r="J230">
        <v>234</v>
      </c>
      <c r="K230">
        <v>0</v>
      </c>
      <c r="L230">
        <v>0</v>
      </c>
      <c r="M230">
        <v>3720</v>
      </c>
      <c r="N230">
        <v>41</v>
      </c>
    </row>
    <row r="231" spans="1:14">
      <c r="A231" t="str">
        <f t="shared" si="3"/>
        <v>8135.3</v>
      </c>
      <c r="B231">
        <v>8135</v>
      </c>
      <c r="C231" t="s">
        <v>136</v>
      </c>
      <c r="D231" t="s">
        <v>38</v>
      </c>
      <c r="E231" t="s">
        <v>220</v>
      </c>
      <c r="F231">
        <v>3</v>
      </c>
      <c r="G231">
        <v>2018</v>
      </c>
      <c r="H231">
        <v>2730</v>
      </c>
      <c r="I231">
        <v>133</v>
      </c>
      <c r="J231">
        <v>236</v>
      </c>
      <c r="K231">
        <v>87</v>
      </c>
      <c r="L231">
        <v>0</v>
      </c>
      <c r="M231">
        <v>3186</v>
      </c>
      <c r="N231">
        <v>33</v>
      </c>
    </row>
    <row r="232" spans="1:14">
      <c r="A232" t="str">
        <f t="shared" si="3"/>
        <v>8240.3</v>
      </c>
      <c r="B232">
        <v>8240</v>
      </c>
      <c r="C232" t="s">
        <v>55</v>
      </c>
      <c r="D232" t="s">
        <v>56</v>
      </c>
      <c r="E232" t="s">
        <v>220</v>
      </c>
      <c r="F232">
        <v>3</v>
      </c>
      <c r="G232">
        <v>2018</v>
      </c>
      <c r="H232">
        <v>567</v>
      </c>
      <c r="I232">
        <v>0</v>
      </c>
      <c r="J232">
        <v>0</v>
      </c>
      <c r="K232">
        <v>0</v>
      </c>
      <c r="L232">
        <v>0</v>
      </c>
      <c r="M232">
        <v>567</v>
      </c>
      <c r="N232">
        <v>40</v>
      </c>
    </row>
    <row r="233" spans="1:14">
      <c r="A233" t="str">
        <f t="shared" si="3"/>
        <v>8344.3</v>
      </c>
      <c r="B233">
        <v>8344</v>
      </c>
      <c r="C233" t="s">
        <v>108</v>
      </c>
      <c r="D233" t="s">
        <v>109</v>
      </c>
      <c r="E233" t="s">
        <v>220</v>
      </c>
      <c r="F233">
        <v>3</v>
      </c>
      <c r="G233">
        <v>2018</v>
      </c>
      <c r="H233">
        <v>2141</v>
      </c>
      <c r="I233">
        <v>30</v>
      </c>
      <c r="J233">
        <v>93</v>
      </c>
      <c r="K233">
        <v>0</v>
      </c>
      <c r="L233">
        <v>0</v>
      </c>
      <c r="M233">
        <v>2264</v>
      </c>
      <c r="N233">
        <v>32</v>
      </c>
    </row>
    <row r="234" spans="1:14">
      <c r="A234" t="str">
        <f t="shared" si="3"/>
        <v>8861.3</v>
      </c>
      <c r="B234">
        <v>8861</v>
      </c>
      <c r="C234" t="s">
        <v>140</v>
      </c>
      <c r="D234" t="s">
        <v>141</v>
      </c>
      <c r="E234" t="s">
        <v>220</v>
      </c>
      <c r="F234">
        <v>3</v>
      </c>
      <c r="G234">
        <v>2018</v>
      </c>
      <c r="H234">
        <v>2133</v>
      </c>
      <c r="I234">
        <v>96</v>
      </c>
      <c r="J234">
        <v>108</v>
      </c>
      <c r="K234">
        <v>57</v>
      </c>
      <c r="L234">
        <v>0</v>
      </c>
      <c r="M234">
        <v>2394</v>
      </c>
      <c r="N234">
        <v>41</v>
      </c>
    </row>
    <row r="235" spans="1:14">
      <c r="A235" t="str">
        <f t="shared" si="3"/>
        <v>8995.3</v>
      </c>
      <c r="B235">
        <v>8995</v>
      </c>
      <c r="C235" t="s">
        <v>142</v>
      </c>
      <c r="D235" t="s">
        <v>143</v>
      </c>
      <c r="E235" t="s">
        <v>220</v>
      </c>
      <c r="F235">
        <v>3</v>
      </c>
      <c r="G235">
        <v>2018</v>
      </c>
      <c r="H235">
        <v>2708</v>
      </c>
      <c r="I235">
        <v>111</v>
      </c>
      <c r="J235">
        <v>233</v>
      </c>
      <c r="K235">
        <v>88</v>
      </c>
      <c r="L235">
        <v>0</v>
      </c>
      <c r="M235">
        <v>3140</v>
      </c>
      <c r="N235">
        <v>40</v>
      </c>
    </row>
    <row r="236" spans="1:14">
      <c r="A236" t="str">
        <f t="shared" si="3"/>
        <v>9000.3</v>
      </c>
      <c r="B236">
        <v>9000</v>
      </c>
      <c r="C236" t="s">
        <v>132</v>
      </c>
      <c r="D236" t="s">
        <v>133</v>
      </c>
      <c r="E236" t="s">
        <v>220</v>
      </c>
      <c r="F236">
        <v>3</v>
      </c>
      <c r="G236">
        <v>2018</v>
      </c>
      <c r="H236">
        <v>1884</v>
      </c>
      <c r="I236">
        <v>118</v>
      </c>
      <c r="J236">
        <v>226</v>
      </c>
      <c r="K236">
        <v>117</v>
      </c>
      <c r="L236">
        <v>0</v>
      </c>
      <c r="M236">
        <v>2345</v>
      </c>
      <c r="N236">
        <v>40</v>
      </c>
    </row>
    <row r="237" spans="1:14">
      <c r="A237" t="str">
        <f t="shared" si="3"/>
        <v>9201.3</v>
      </c>
      <c r="B237">
        <v>9201</v>
      </c>
      <c r="C237" t="s">
        <v>247</v>
      </c>
      <c r="D237" t="s">
        <v>170</v>
      </c>
      <c r="E237" t="s">
        <v>220</v>
      </c>
      <c r="F237">
        <v>3</v>
      </c>
      <c r="G237">
        <v>2018</v>
      </c>
      <c r="H237">
        <v>2313</v>
      </c>
      <c r="I237">
        <v>90</v>
      </c>
      <c r="J237">
        <v>314</v>
      </c>
      <c r="K237">
        <v>74</v>
      </c>
      <c r="L237">
        <v>0</v>
      </c>
      <c r="M237">
        <v>2791</v>
      </c>
      <c r="N237">
        <v>33</v>
      </c>
    </row>
    <row r="238" spans="1:14">
      <c r="A238" t="str">
        <f t="shared" si="3"/>
        <v>9234.3</v>
      </c>
      <c r="B238">
        <v>9234</v>
      </c>
      <c r="C238" t="s">
        <v>146</v>
      </c>
      <c r="D238" t="s">
        <v>32</v>
      </c>
      <c r="E238" t="s">
        <v>220</v>
      </c>
      <c r="F238">
        <v>3</v>
      </c>
      <c r="G238">
        <v>2018</v>
      </c>
      <c r="H238">
        <v>3365</v>
      </c>
      <c r="I238">
        <v>88</v>
      </c>
      <c r="J238">
        <v>-181</v>
      </c>
      <c r="K238">
        <v>64</v>
      </c>
      <c r="L238">
        <v>0</v>
      </c>
      <c r="M238">
        <v>3336</v>
      </c>
      <c r="N238">
        <v>40</v>
      </c>
    </row>
    <row r="239" spans="1:14">
      <c r="A239" t="str">
        <f t="shared" si="3"/>
        <v>9407.3</v>
      </c>
      <c r="B239">
        <v>9407</v>
      </c>
      <c r="C239" t="s">
        <v>174</v>
      </c>
      <c r="D239" t="s">
        <v>175</v>
      </c>
      <c r="E239" t="s">
        <v>220</v>
      </c>
      <c r="F239">
        <v>3</v>
      </c>
      <c r="G239">
        <v>2018</v>
      </c>
      <c r="H239">
        <v>4847</v>
      </c>
      <c r="I239">
        <v>264</v>
      </c>
      <c r="J239">
        <v>716</v>
      </c>
      <c r="K239">
        <v>203</v>
      </c>
      <c r="L239">
        <v>0</v>
      </c>
      <c r="M239">
        <v>6030</v>
      </c>
      <c r="N239">
        <v>38</v>
      </c>
    </row>
    <row r="240" spans="1:14">
      <c r="A240" t="str">
        <f t="shared" si="3"/>
        <v>9496.3</v>
      </c>
      <c r="B240">
        <v>9496</v>
      </c>
      <c r="C240" t="s">
        <v>71</v>
      </c>
      <c r="D240" t="s">
        <v>21</v>
      </c>
      <c r="E240" t="s">
        <v>220</v>
      </c>
      <c r="F240">
        <v>3</v>
      </c>
      <c r="G240">
        <v>2018</v>
      </c>
      <c r="H240">
        <v>1174</v>
      </c>
      <c r="I240">
        <v>124</v>
      </c>
      <c r="J240">
        <v>73</v>
      </c>
      <c r="K240">
        <v>0</v>
      </c>
      <c r="L240">
        <v>0</v>
      </c>
      <c r="M240">
        <v>1371</v>
      </c>
      <c r="N240">
        <v>37</v>
      </c>
    </row>
    <row r="241" spans="1:14">
      <c r="A241" t="str">
        <f t="shared" si="3"/>
        <v>9497.3</v>
      </c>
      <c r="B241">
        <v>9497</v>
      </c>
      <c r="C241" t="s">
        <v>171</v>
      </c>
      <c r="D241" t="s">
        <v>172</v>
      </c>
      <c r="E241" t="s">
        <v>220</v>
      </c>
      <c r="F241">
        <v>3</v>
      </c>
      <c r="G241">
        <v>2018</v>
      </c>
      <c r="H241">
        <v>2130</v>
      </c>
      <c r="I241">
        <v>80</v>
      </c>
      <c r="J241">
        <v>343</v>
      </c>
      <c r="K241">
        <v>50</v>
      </c>
      <c r="L241">
        <v>0</v>
      </c>
      <c r="M241">
        <v>2603</v>
      </c>
      <c r="N241">
        <v>41</v>
      </c>
    </row>
    <row r="242" spans="1:14">
      <c r="A242" t="str">
        <f t="shared" si="3"/>
        <v>9730.3</v>
      </c>
      <c r="B242">
        <v>9730</v>
      </c>
      <c r="C242" t="s">
        <v>57</v>
      </c>
      <c r="D242" t="s">
        <v>58</v>
      </c>
      <c r="E242" t="s">
        <v>220</v>
      </c>
      <c r="F242">
        <v>3</v>
      </c>
      <c r="G242">
        <v>2018</v>
      </c>
      <c r="H242">
        <v>980</v>
      </c>
      <c r="I242">
        <v>-21</v>
      </c>
      <c r="J242">
        <v>-74</v>
      </c>
      <c r="K242">
        <v>-12</v>
      </c>
      <c r="L242">
        <v>0</v>
      </c>
      <c r="M242">
        <v>873</v>
      </c>
      <c r="N242">
        <v>41</v>
      </c>
    </row>
    <row r="243" spans="1:14">
      <c r="A243" t="str">
        <f t="shared" si="3"/>
        <v>9792.3</v>
      </c>
      <c r="B243">
        <v>9792</v>
      </c>
      <c r="C243" t="s">
        <v>176</v>
      </c>
      <c r="D243" t="s">
        <v>177</v>
      </c>
      <c r="E243" t="s">
        <v>220</v>
      </c>
      <c r="F243">
        <v>3</v>
      </c>
      <c r="G243">
        <v>2018</v>
      </c>
      <c r="H243">
        <v>3021</v>
      </c>
      <c r="I243">
        <v>46</v>
      </c>
      <c r="J243">
        <v>768</v>
      </c>
      <c r="K243">
        <v>0</v>
      </c>
      <c r="L243">
        <v>0</v>
      </c>
      <c r="M243">
        <v>3835</v>
      </c>
      <c r="N243">
        <v>34</v>
      </c>
    </row>
    <row r="244" spans="1:14">
      <c r="A244" t="str">
        <f t="shared" si="3"/>
        <v>9800.3</v>
      </c>
      <c r="B244">
        <v>9800</v>
      </c>
      <c r="C244" t="s">
        <v>45</v>
      </c>
      <c r="D244" t="s">
        <v>46</v>
      </c>
      <c r="E244" t="s">
        <v>220</v>
      </c>
      <c r="F244">
        <v>3</v>
      </c>
      <c r="G244">
        <v>2018</v>
      </c>
      <c r="H244">
        <v>2972</v>
      </c>
      <c r="I244">
        <v>204</v>
      </c>
      <c r="J244">
        <v>517</v>
      </c>
      <c r="K244">
        <v>95</v>
      </c>
      <c r="L244">
        <v>0</v>
      </c>
      <c r="M244">
        <v>3788</v>
      </c>
      <c r="N244">
        <v>38</v>
      </c>
    </row>
    <row r="245" spans="1:14">
      <c r="A245" t="str">
        <f t="shared" si="3"/>
        <v>9901.3</v>
      </c>
      <c r="B245">
        <v>9901</v>
      </c>
      <c r="C245" t="s">
        <v>147</v>
      </c>
      <c r="D245" t="s">
        <v>148</v>
      </c>
      <c r="E245" t="s">
        <v>220</v>
      </c>
      <c r="F245">
        <v>3</v>
      </c>
      <c r="G245">
        <v>2018</v>
      </c>
      <c r="H245">
        <v>2294</v>
      </c>
      <c r="I245">
        <v>203</v>
      </c>
      <c r="J245">
        <v>97</v>
      </c>
      <c r="K245">
        <v>67</v>
      </c>
      <c r="L245">
        <v>0</v>
      </c>
      <c r="M245">
        <v>2661</v>
      </c>
      <c r="N245">
        <v>38</v>
      </c>
    </row>
    <row r="246" spans="1:14">
      <c r="A246" t="str">
        <f t="shared" si="3"/>
        <v>10066.3</v>
      </c>
      <c r="B246">
        <v>10066</v>
      </c>
      <c r="C246" t="s">
        <v>173</v>
      </c>
      <c r="D246" t="s">
        <v>39</v>
      </c>
      <c r="E246" t="s">
        <v>220</v>
      </c>
      <c r="F246">
        <v>3</v>
      </c>
      <c r="G246">
        <v>2018</v>
      </c>
      <c r="H246">
        <v>1417</v>
      </c>
      <c r="I246">
        <v>0</v>
      </c>
      <c r="J246">
        <v>0</v>
      </c>
      <c r="K246">
        <v>0</v>
      </c>
      <c r="L246">
        <v>0</v>
      </c>
      <c r="M246">
        <v>1417</v>
      </c>
      <c r="N246">
        <v>38</v>
      </c>
    </row>
    <row r="247" spans="1:14">
      <c r="A247" t="str">
        <f t="shared" si="3"/>
        <v>10115.3</v>
      </c>
      <c r="B247">
        <v>10115</v>
      </c>
      <c r="C247" t="s">
        <v>178</v>
      </c>
      <c r="D247" t="s">
        <v>29</v>
      </c>
      <c r="E247" t="s">
        <v>220</v>
      </c>
      <c r="F247">
        <v>3</v>
      </c>
      <c r="G247">
        <v>2018</v>
      </c>
      <c r="H247">
        <v>4640</v>
      </c>
      <c r="I247">
        <v>421</v>
      </c>
      <c r="J247">
        <v>441</v>
      </c>
      <c r="K247">
        <v>105</v>
      </c>
      <c r="L247">
        <v>0</v>
      </c>
      <c r="M247">
        <v>5607</v>
      </c>
      <c r="N247">
        <v>37</v>
      </c>
    </row>
    <row r="248" spans="1:14">
      <c r="A248" t="str">
        <f t="shared" si="3"/>
        <v>152.4</v>
      </c>
      <c r="B248">
        <v>152</v>
      </c>
      <c r="C248" t="s">
        <v>53</v>
      </c>
      <c r="D248" t="s">
        <v>54</v>
      </c>
      <c r="E248" t="s">
        <v>220</v>
      </c>
      <c r="F248">
        <v>4</v>
      </c>
      <c r="G248">
        <v>2018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34</v>
      </c>
    </row>
    <row r="249" spans="1:14">
      <c r="A249" t="str">
        <f t="shared" si="3"/>
        <v>672.4</v>
      </c>
      <c r="B249">
        <v>672</v>
      </c>
      <c r="C249" t="s">
        <v>64</v>
      </c>
      <c r="D249" t="s">
        <v>65</v>
      </c>
      <c r="E249" t="s">
        <v>220</v>
      </c>
      <c r="F249">
        <v>4</v>
      </c>
      <c r="G249">
        <v>2018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34</v>
      </c>
    </row>
    <row r="250" spans="1:14">
      <c r="A250" t="str">
        <f t="shared" si="3"/>
        <v>695.4</v>
      </c>
      <c r="B250">
        <v>695</v>
      </c>
      <c r="C250" t="s">
        <v>159</v>
      </c>
      <c r="D250" t="s">
        <v>160</v>
      </c>
      <c r="E250" t="s">
        <v>220</v>
      </c>
      <c r="F250">
        <v>4</v>
      </c>
      <c r="G250">
        <v>2018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32</v>
      </c>
    </row>
    <row r="251" spans="1:14">
      <c r="A251" t="str">
        <f t="shared" si="3"/>
        <v>817.4</v>
      </c>
      <c r="B251">
        <v>817</v>
      </c>
      <c r="C251" t="s">
        <v>138</v>
      </c>
      <c r="D251" t="s">
        <v>139</v>
      </c>
      <c r="E251" t="s">
        <v>220</v>
      </c>
      <c r="F251">
        <v>4</v>
      </c>
      <c r="G251">
        <v>2018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34</v>
      </c>
    </row>
    <row r="252" spans="1:14">
      <c r="A252" t="str">
        <f t="shared" si="3"/>
        <v>831.4</v>
      </c>
      <c r="B252">
        <v>831</v>
      </c>
      <c r="C252" t="s">
        <v>159</v>
      </c>
      <c r="D252" t="s">
        <v>161</v>
      </c>
      <c r="E252" t="s">
        <v>220</v>
      </c>
      <c r="F252">
        <v>4</v>
      </c>
      <c r="G252">
        <v>2018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34</v>
      </c>
    </row>
    <row r="253" spans="1:14">
      <c r="A253" t="str">
        <f t="shared" si="3"/>
        <v>834.4</v>
      </c>
      <c r="B253">
        <v>834</v>
      </c>
      <c r="C253" t="s">
        <v>154</v>
      </c>
      <c r="D253" t="s">
        <v>155</v>
      </c>
      <c r="E253" t="s">
        <v>220</v>
      </c>
      <c r="F253">
        <v>4</v>
      </c>
      <c r="G253">
        <v>2018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40</v>
      </c>
    </row>
    <row r="254" spans="1:14">
      <c r="A254" t="str">
        <f t="shared" si="3"/>
        <v>839.4</v>
      </c>
      <c r="B254">
        <v>839</v>
      </c>
      <c r="C254" t="s">
        <v>156</v>
      </c>
      <c r="D254" t="s">
        <v>157</v>
      </c>
      <c r="E254" t="s">
        <v>220</v>
      </c>
      <c r="F254">
        <v>4</v>
      </c>
      <c r="G254">
        <v>2018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40</v>
      </c>
    </row>
    <row r="255" spans="1:14">
      <c r="A255" t="str">
        <f t="shared" si="3"/>
        <v>852.4</v>
      </c>
      <c r="B255">
        <v>852</v>
      </c>
      <c r="C255" t="s">
        <v>63</v>
      </c>
      <c r="D255" t="s">
        <v>26</v>
      </c>
      <c r="E255" t="s">
        <v>220</v>
      </c>
      <c r="F255">
        <v>4</v>
      </c>
      <c r="G255">
        <v>2018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41</v>
      </c>
    </row>
    <row r="256" spans="1:14">
      <c r="A256" t="str">
        <f t="shared" si="3"/>
        <v>860.4</v>
      </c>
      <c r="B256">
        <v>860</v>
      </c>
      <c r="C256" t="s">
        <v>84</v>
      </c>
      <c r="D256" t="s">
        <v>85</v>
      </c>
      <c r="E256" t="s">
        <v>220</v>
      </c>
      <c r="F256">
        <v>4</v>
      </c>
      <c r="G256">
        <v>2018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41</v>
      </c>
    </row>
    <row r="257" spans="1:14">
      <c r="A257" t="str">
        <f t="shared" si="3"/>
        <v>1069.4</v>
      </c>
      <c r="B257">
        <v>1069</v>
      </c>
      <c r="C257" t="s">
        <v>180</v>
      </c>
      <c r="D257" t="s">
        <v>181</v>
      </c>
      <c r="E257" t="s">
        <v>220</v>
      </c>
      <c r="F257">
        <v>4</v>
      </c>
      <c r="G257">
        <v>2018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34</v>
      </c>
    </row>
    <row r="258" spans="1:14">
      <c r="A258" t="str">
        <f t="shared" si="3"/>
        <v>1073.4</v>
      </c>
      <c r="B258">
        <v>1073</v>
      </c>
      <c r="C258" t="s">
        <v>149</v>
      </c>
      <c r="D258" t="s">
        <v>150</v>
      </c>
      <c r="E258" t="s">
        <v>220</v>
      </c>
      <c r="F258">
        <v>4</v>
      </c>
      <c r="G258">
        <v>2018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38</v>
      </c>
    </row>
    <row r="259" spans="1:14">
      <c r="A259" t="str">
        <f t="shared" ref="A259:A322" si="4">$B259&amp;"."&amp;F259</f>
        <v>1139.4</v>
      </c>
      <c r="B259">
        <v>1139</v>
      </c>
      <c r="C259" t="s">
        <v>61</v>
      </c>
      <c r="D259" t="s">
        <v>62</v>
      </c>
      <c r="E259" t="s">
        <v>220</v>
      </c>
      <c r="F259">
        <v>4</v>
      </c>
      <c r="G259">
        <v>2018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41</v>
      </c>
    </row>
    <row r="260" spans="1:14">
      <c r="A260" t="str">
        <f t="shared" si="4"/>
        <v>1143.4</v>
      </c>
      <c r="B260">
        <v>1143</v>
      </c>
      <c r="C260" t="s">
        <v>159</v>
      </c>
      <c r="D260" t="s">
        <v>27</v>
      </c>
      <c r="E260" t="s">
        <v>220</v>
      </c>
      <c r="F260">
        <v>4</v>
      </c>
      <c r="G260">
        <v>2018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41</v>
      </c>
    </row>
    <row r="261" spans="1:14">
      <c r="A261" t="str">
        <f t="shared" si="4"/>
        <v>1318.4</v>
      </c>
      <c r="B261">
        <v>1318</v>
      </c>
      <c r="C261" t="s">
        <v>67</v>
      </c>
      <c r="D261" t="s">
        <v>68</v>
      </c>
      <c r="E261" t="s">
        <v>220</v>
      </c>
      <c r="F261">
        <v>4</v>
      </c>
      <c r="G261">
        <v>2018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41</v>
      </c>
    </row>
    <row r="262" spans="1:14">
      <c r="A262" t="str">
        <f t="shared" si="4"/>
        <v>1319.4</v>
      </c>
      <c r="B262">
        <v>1319</v>
      </c>
      <c r="C262" t="s">
        <v>69</v>
      </c>
      <c r="D262" t="s">
        <v>70</v>
      </c>
      <c r="E262" t="s">
        <v>220</v>
      </c>
      <c r="F262">
        <v>4</v>
      </c>
      <c r="G262">
        <v>2018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32</v>
      </c>
    </row>
    <row r="263" spans="1:14">
      <c r="A263" t="str">
        <f t="shared" si="4"/>
        <v>1950.4</v>
      </c>
      <c r="B263">
        <v>1950</v>
      </c>
      <c r="C263" t="s">
        <v>36</v>
      </c>
      <c r="D263" t="s">
        <v>25</v>
      </c>
      <c r="E263" t="s">
        <v>220</v>
      </c>
      <c r="F263">
        <v>4</v>
      </c>
      <c r="G263">
        <v>2018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34</v>
      </c>
    </row>
    <row r="264" spans="1:14">
      <c r="A264" t="str">
        <f t="shared" si="4"/>
        <v>2010.4</v>
      </c>
      <c r="B264">
        <v>2010</v>
      </c>
      <c r="C264" t="s">
        <v>72</v>
      </c>
      <c r="D264" t="s">
        <v>73</v>
      </c>
      <c r="E264" t="s">
        <v>220</v>
      </c>
      <c r="F264">
        <v>4</v>
      </c>
      <c r="G264">
        <v>2018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41</v>
      </c>
    </row>
    <row r="265" spans="1:14">
      <c r="A265" t="str">
        <f t="shared" si="4"/>
        <v>2215.4</v>
      </c>
      <c r="B265">
        <v>2215</v>
      </c>
      <c r="C265" t="s">
        <v>78</v>
      </c>
      <c r="D265" t="s">
        <v>79</v>
      </c>
      <c r="E265" t="s">
        <v>220</v>
      </c>
      <c r="F265">
        <v>4</v>
      </c>
      <c r="G265">
        <v>2018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33</v>
      </c>
    </row>
    <row r="266" spans="1:14">
      <c r="A266" t="str">
        <f t="shared" si="4"/>
        <v>2245.4</v>
      </c>
      <c r="B266">
        <v>2245</v>
      </c>
      <c r="C266" t="s">
        <v>76</v>
      </c>
      <c r="D266" t="s">
        <v>77</v>
      </c>
      <c r="E266" t="s">
        <v>220</v>
      </c>
      <c r="F266">
        <v>4</v>
      </c>
      <c r="G266">
        <v>2018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38</v>
      </c>
    </row>
    <row r="267" spans="1:14">
      <c r="A267" t="str">
        <f t="shared" si="4"/>
        <v>2425.4</v>
      </c>
      <c r="B267">
        <v>2425</v>
      </c>
      <c r="C267" t="s">
        <v>80</v>
      </c>
      <c r="D267" t="s">
        <v>24</v>
      </c>
      <c r="E267" t="s">
        <v>220</v>
      </c>
      <c r="F267">
        <v>4</v>
      </c>
      <c r="G267">
        <v>2018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38</v>
      </c>
    </row>
    <row r="268" spans="1:14">
      <c r="A268" t="str">
        <f t="shared" si="4"/>
        <v>2496.4</v>
      </c>
      <c r="B268">
        <v>2496</v>
      </c>
      <c r="C268" t="s">
        <v>240</v>
      </c>
      <c r="D268" t="s">
        <v>241</v>
      </c>
      <c r="E268" t="s">
        <v>220</v>
      </c>
      <c r="F268">
        <v>4</v>
      </c>
      <c r="G268">
        <v>2018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34</v>
      </c>
    </row>
    <row r="269" spans="1:14">
      <c r="A269" t="str">
        <f t="shared" si="4"/>
        <v>2700.4</v>
      </c>
      <c r="B269">
        <v>2700</v>
      </c>
      <c r="C269" t="s">
        <v>151</v>
      </c>
      <c r="D269" t="s">
        <v>152</v>
      </c>
      <c r="E269" t="s">
        <v>220</v>
      </c>
      <c r="F269">
        <v>4</v>
      </c>
      <c r="G269">
        <v>2018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34</v>
      </c>
    </row>
    <row r="270" spans="1:14">
      <c r="A270" t="str">
        <f t="shared" si="4"/>
        <v>2715.4</v>
      </c>
      <c r="B270">
        <v>2715</v>
      </c>
      <c r="C270" t="s">
        <v>162</v>
      </c>
      <c r="D270" t="s">
        <v>163</v>
      </c>
      <c r="E270" t="s">
        <v>220</v>
      </c>
      <c r="F270">
        <v>4</v>
      </c>
      <c r="G270">
        <v>2018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38</v>
      </c>
    </row>
    <row r="271" spans="1:14">
      <c r="A271" t="str">
        <f t="shared" si="4"/>
        <v>2744.4</v>
      </c>
      <c r="B271">
        <v>2744</v>
      </c>
      <c r="C271" t="s">
        <v>164</v>
      </c>
      <c r="D271" t="s">
        <v>165</v>
      </c>
      <c r="E271" t="s">
        <v>220</v>
      </c>
      <c r="F271">
        <v>4</v>
      </c>
      <c r="G271">
        <v>2018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33</v>
      </c>
    </row>
    <row r="272" spans="1:14">
      <c r="A272" t="str">
        <f t="shared" si="4"/>
        <v>2791.4</v>
      </c>
      <c r="B272">
        <v>2791</v>
      </c>
      <c r="C272" t="s">
        <v>86</v>
      </c>
      <c r="D272" t="s">
        <v>29</v>
      </c>
      <c r="E272" t="s">
        <v>220</v>
      </c>
      <c r="F272">
        <v>4</v>
      </c>
      <c r="G272">
        <v>2018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37</v>
      </c>
    </row>
    <row r="273" spans="1:14">
      <c r="A273" t="str">
        <f t="shared" si="4"/>
        <v>3396.4</v>
      </c>
      <c r="B273">
        <v>3396</v>
      </c>
      <c r="C273" t="s">
        <v>88</v>
      </c>
      <c r="D273" t="s">
        <v>89</v>
      </c>
      <c r="E273" t="s">
        <v>220</v>
      </c>
      <c r="F273">
        <v>4</v>
      </c>
      <c r="G273">
        <v>2018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38</v>
      </c>
    </row>
    <row r="274" spans="1:14">
      <c r="A274" t="str">
        <f t="shared" si="4"/>
        <v>3477.4</v>
      </c>
      <c r="B274">
        <v>3477</v>
      </c>
      <c r="C274" t="s">
        <v>184</v>
      </c>
      <c r="D274" t="s">
        <v>185</v>
      </c>
      <c r="E274" t="s">
        <v>220</v>
      </c>
      <c r="F274">
        <v>4</v>
      </c>
      <c r="G274">
        <v>2018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40</v>
      </c>
    </row>
    <row r="275" spans="1:14">
      <c r="A275" t="str">
        <f t="shared" si="4"/>
        <v>3632.4</v>
      </c>
      <c r="B275">
        <v>3632</v>
      </c>
      <c r="C275" t="s">
        <v>90</v>
      </c>
      <c r="D275" t="s">
        <v>91</v>
      </c>
      <c r="E275" t="s">
        <v>220</v>
      </c>
      <c r="F275">
        <v>4</v>
      </c>
      <c r="G275">
        <v>2018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40</v>
      </c>
    </row>
    <row r="276" spans="1:14">
      <c r="A276" t="str">
        <f t="shared" si="4"/>
        <v>3671.4</v>
      </c>
      <c r="B276">
        <v>3671</v>
      </c>
      <c r="C276" t="s">
        <v>182</v>
      </c>
      <c r="D276" t="s">
        <v>183</v>
      </c>
      <c r="E276" t="s">
        <v>220</v>
      </c>
      <c r="F276">
        <v>4</v>
      </c>
      <c r="G276">
        <v>2018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41</v>
      </c>
    </row>
    <row r="277" spans="1:14">
      <c r="A277" t="str">
        <f t="shared" si="4"/>
        <v>3681.4</v>
      </c>
      <c r="B277">
        <v>3681</v>
      </c>
      <c r="C277" t="s">
        <v>92</v>
      </c>
      <c r="D277" t="s">
        <v>93</v>
      </c>
      <c r="E277" t="s">
        <v>220</v>
      </c>
      <c r="F277">
        <v>4</v>
      </c>
      <c r="G277">
        <v>2018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40</v>
      </c>
    </row>
    <row r="278" spans="1:14">
      <c r="A278" t="str">
        <f t="shared" si="4"/>
        <v>3686.4</v>
      </c>
      <c r="B278">
        <v>3686</v>
      </c>
      <c r="C278" t="s">
        <v>166</v>
      </c>
      <c r="D278" t="s">
        <v>167</v>
      </c>
      <c r="E278" t="s">
        <v>220</v>
      </c>
      <c r="F278">
        <v>4</v>
      </c>
      <c r="G278">
        <v>2018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40</v>
      </c>
    </row>
    <row r="279" spans="1:14">
      <c r="A279" t="str">
        <f t="shared" si="4"/>
        <v>3841.4</v>
      </c>
      <c r="B279">
        <v>3841</v>
      </c>
      <c r="C279" t="s">
        <v>186</v>
      </c>
      <c r="D279" t="s">
        <v>187</v>
      </c>
      <c r="E279" t="s">
        <v>220</v>
      </c>
      <c r="F279">
        <v>4</v>
      </c>
      <c r="G279">
        <v>2018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33</v>
      </c>
    </row>
    <row r="280" spans="1:14">
      <c r="A280" t="str">
        <f t="shared" si="4"/>
        <v>3915.4</v>
      </c>
      <c r="B280">
        <v>3915</v>
      </c>
      <c r="C280" t="s">
        <v>94</v>
      </c>
      <c r="D280" t="s">
        <v>95</v>
      </c>
      <c r="E280" t="s">
        <v>220</v>
      </c>
      <c r="F280">
        <v>4</v>
      </c>
      <c r="G280">
        <v>2018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41</v>
      </c>
    </row>
    <row r="281" spans="1:14">
      <c r="A281" t="str">
        <f t="shared" si="4"/>
        <v>4020.4</v>
      </c>
      <c r="B281">
        <v>4020</v>
      </c>
      <c r="C281" t="s">
        <v>98</v>
      </c>
      <c r="D281" t="s">
        <v>99</v>
      </c>
      <c r="E281" t="s">
        <v>220</v>
      </c>
      <c r="F281">
        <v>4</v>
      </c>
      <c r="G281">
        <v>2018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34</v>
      </c>
    </row>
    <row r="282" spans="1:14">
      <c r="A282" t="str">
        <f t="shared" si="4"/>
        <v>4065.4</v>
      </c>
      <c r="B282">
        <v>4065</v>
      </c>
      <c r="C282" t="s">
        <v>96</v>
      </c>
      <c r="D282" t="s">
        <v>97</v>
      </c>
      <c r="E282" t="s">
        <v>220</v>
      </c>
      <c r="F282">
        <v>4</v>
      </c>
      <c r="G282">
        <v>2018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37</v>
      </c>
    </row>
    <row r="283" spans="1:14">
      <c r="A283" t="str">
        <f t="shared" si="4"/>
        <v>4190.4</v>
      </c>
      <c r="B283">
        <v>4190</v>
      </c>
      <c r="C283" t="s">
        <v>158</v>
      </c>
      <c r="D283" t="s">
        <v>41</v>
      </c>
      <c r="E283" t="s">
        <v>220</v>
      </c>
      <c r="F283">
        <v>4</v>
      </c>
      <c r="G283">
        <v>2018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38</v>
      </c>
    </row>
    <row r="284" spans="1:14">
      <c r="A284" t="str">
        <f t="shared" si="4"/>
        <v>4475.4</v>
      </c>
      <c r="B284">
        <v>4475</v>
      </c>
      <c r="C284" t="s">
        <v>100</v>
      </c>
      <c r="D284" t="s">
        <v>44</v>
      </c>
      <c r="E284" t="s">
        <v>220</v>
      </c>
      <c r="F284">
        <v>4</v>
      </c>
      <c r="G284">
        <v>2018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38</v>
      </c>
    </row>
    <row r="285" spans="1:14">
      <c r="A285" t="str">
        <f t="shared" si="4"/>
        <v>4630.4</v>
      </c>
      <c r="B285">
        <v>4630</v>
      </c>
      <c r="C285" t="s">
        <v>151</v>
      </c>
      <c r="D285" t="s">
        <v>153</v>
      </c>
      <c r="E285" t="s">
        <v>220</v>
      </c>
      <c r="F285">
        <v>4</v>
      </c>
      <c r="G285">
        <v>2018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41</v>
      </c>
    </row>
    <row r="286" spans="1:14">
      <c r="A286" t="str">
        <f t="shared" si="4"/>
        <v>5429.4</v>
      </c>
      <c r="B286">
        <v>5429</v>
      </c>
      <c r="C286" t="s">
        <v>74</v>
      </c>
      <c r="D286" t="s">
        <v>75</v>
      </c>
      <c r="E286" t="s">
        <v>220</v>
      </c>
      <c r="F286">
        <v>4</v>
      </c>
      <c r="G286">
        <v>2018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34</v>
      </c>
    </row>
    <row r="287" spans="1:14">
      <c r="A287" t="str">
        <f t="shared" si="4"/>
        <v>5436.4</v>
      </c>
      <c r="B287">
        <v>5436</v>
      </c>
      <c r="C287" t="s">
        <v>103</v>
      </c>
      <c r="D287" t="s">
        <v>104</v>
      </c>
      <c r="E287" t="s">
        <v>220</v>
      </c>
      <c r="F287">
        <v>4</v>
      </c>
      <c r="G287">
        <v>2018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33</v>
      </c>
    </row>
    <row r="288" spans="1:14">
      <c r="A288" t="str">
        <f t="shared" si="4"/>
        <v>5481.4</v>
      </c>
      <c r="B288">
        <v>5481</v>
      </c>
      <c r="C288" t="s">
        <v>105</v>
      </c>
      <c r="D288" t="s">
        <v>42</v>
      </c>
      <c r="E288" t="s">
        <v>220</v>
      </c>
      <c r="F288">
        <v>4</v>
      </c>
      <c r="G288">
        <v>2018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34</v>
      </c>
    </row>
    <row r="289" spans="1:14">
      <c r="A289" t="str">
        <f t="shared" si="4"/>
        <v>5532.4</v>
      </c>
      <c r="B289">
        <v>5532</v>
      </c>
      <c r="C289" t="s">
        <v>59</v>
      </c>
      <c r="D289" t="s">
        <v>60</v>
      </c>
      <c r="E289" t="s">
        <v>220</v>
      </c>
      <c r="F289">
        <v>4</v>
      </c>
      <c r="G289">
        <v>2018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40</v>
      </c>
    </row>
    <row r="290" spans="1:14">
      <c r="A290" t="str">
        <f t="shared" si="4"/>
        <v>5550.4</v>
      </c>
      <c r="B290">
        <v>5550</v>
      </c>
      <c r="C290" t="s">
        <v>83</v>
      </c>
      <c r="D290" t="s">
        <v>43</v>
      </c>
      <c r="E290" t="s">
        <v>220</v>
      </c>
      <c r="F290">
        <v>4</v>
      </c>
      <c r="G290">
        <v>2018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38</v>
      </c>
    </row>
    <row r="291" spans="1:14">
      <c r="A291" t="str">
        <f t="shared" si="4"/>
        <v>6065.4</v>
      </c>
      <c r="B291">
        <v>6065</v>
      </c>
      <c r="C291" t="s">
        <v>106</v>
      </c>
      <c r="D291" t="s">
        <v>107</v>
      </c>
      <c r="E291" t="s">
        <v>220</v>
      </c>
      <c r="F291">
        <v>4</v>
      </c>
      <c r="G291">
        <v>2018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33</v>
      </c>
    </row>
    <row r="292" spans="1:14">
      <c r="A292" t="str">
        <f t="shared" si="4"/>
        <v>6219.4</v>
      </c>
      <c r="B292">
        <v>6219</v>
      </c>
      <c r="C292" t="s">
        <v>110</v>
      </c>
      <c r="D292" t="s">
        <v>29</v>
      </c>
      <c r="E292" t="s">
        <v>220</v>
      </c>
      <c r="F292">
        <v>4</v>
      </c>
      <c r="G292">
        <v>2018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37</v>
      </c>
    </row>
    <row r="293" spans="1:14">
      <c r="A293" t="str">
        <f t="shared" si="4"/>
        <v>6690.4</v>
      </c>
      <c r="B293">
        <v>6690</v>
      </c>
      <c r="C293" t="s">
        <v>111</v>
      </c>
      <c r="D293" t="s">
        <v>112</v>
      </c>
      <c r="E293" t="s">
        <v>220</v>
      </c>
      <c r="F293">
        <v>4</v>
      </c>
      <c r="G293">
        <v>2018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34</v>
      </c>
    </row>
    <row r="294" spans="1:14">
      <c r="A294" t="str">
        <f t="shared" si="4"/>
        <v>6691.4</v>
      </c>
      <c r="B294">
        <v>6691</v>
      </c>
      <c r="C294" t="s">
        <v>113</v>
      </c>
      <c r="D294" t="s">
        <v>114</v>
      </c>
      <c r="E294" t="s">
        <v>220</v>
      </c>
      <c r="F294">
        <v>4</v>
      </c>
      <c r="G294">
        <v>2018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34</v>
      </c>
    </row>
    <row r="295" spans="1:14">
      <c r="A295" t="str">
        <f t="shared" si="4"/>
        <v>6735.4</v>
      </c>
      <c r="B295">
        <v>6735</v>
      </c>
      <c r="C295" t="s">
        <v>102</v>
      </c>
      <c r="D295" t="s">
        <v>34</v>
      </c>
      <c r="E295" t="s">
        <v>220</v>
      </c>
      <c r="F295">
        <v>4</v>
      </c>
      <c r="G295">
        <v>2018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40</v>
      </c>
    </row>
    <row r="296" spans="1:14">
      <c r="A296" t="str">
        <f t="shared" si="4"/>
        <v>6830.4</v>
      </c>
      <c r="B296">
        <v>6830</v>
      </c>
      <c r="C296" t="s">
        <v>101</v>
      </c>
      <c r="D296" t="s">
        <v>37</v>
      </c>
      <c r="E296" t="s">
        <v>220</v>
      </c>
      <c r="F296">
        <v>4</v>
      </c>
      <c r="G296">
        <v>2018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34</v>
      </c>
    </row>
    <row r="297" spans="1:14">
      <c r="A297" t="str">
        <f t="shared" si="4"/>
        <v>6887.4</v>
      </c>
      <c r="B297">
        <v>6887</v>
      </c>
      <c r="C297" t="s">
        <v>115</v>
      </c>
      <c r="D297" t="s">
        <v>116</v>
      </c>
      <c r="E297" t="s">
        <v>220</v>
      </c>
      <c r="F297">
        <v>4</v>
      </c>
      <c r="G297">
        <v>2018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38</v>
      </c>
    </row>
    <row r="298" spans="1:14">
      <c r="A298" t="str">
        <f t="shared" si="4"/>
        <v>7076.4</v>
      </c>
      <c r="B298">
        <v>7076</v>
      </c>
      <c r="C298" t="s">
        <v>249</v>
      </c>
      <c r="D298" t="s">
        <v>250</v>
      </c>
      <c r="E298" t="s">
        <v>220</v>
      </c>
      <c r="F298">
        <v>4</v>
      </c>
      <c r="G298">
        <v>2018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38</v>
      </c>
    </row>
    <row r="299" spans="1:14">
      <c r="A299" t="str">
        <f t="shared" si="4"/>
        <v>7081.4</v>
      </c>
      <c r="B299">
        <v>7081</v>
      </c>
      <c r="C299" t="s">
        <v>245</v>
      </c>
      <c r="D299" t="s">
        <v>246</v>
      </c>
      <c r="E299" t="s">
        <v>220</v>
      </c>
      <c r="F299">
        <v>4</v>
      </c>
      <c r="G299">
        <v>2018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34</v>
      </c>
    </row>
    <row r="300" spans="1:14">
      <c r="A300" t="str">
        <f t="shared" si="4"/>
        <v>7115.4</v>
      </c>
      <c r="B300">
        <v>7115</v>
      </c>
      <c r="C300" t="s">
        <v>117</v>
      </c>
      <c r="D300" t="s">
        <v>118</v>
      </c>
      <c r="E300" t="s">
        <v>220</v>
      </c>
      <c r="F300">
        <v>4</v>
      </c>
      <c r="G300">
        <v>2018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40</v>
      </c>
    </row>
    <row r="301" spans="1:14">
      <c r="A301" t="str">
        <f t="shared" si="4"/>
        <v>7206.4</v>
      </c>
      <c r="B301">
        <v>7206</v>
      </c>
      <c r="C301" t="s">
        <v>119</v>
      </c>
      <c r="D301" t="s">
        <v>31</v>
      </c>
      <c r="E301" t="s">
        <v>220</v>
      </c>
      <c r="F301">
        <v>4</v>
      </c>
      <c r="G301">
        <v>2018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41</v>
      </c>
    </row>
    <row r="302" spans="1:14">
      <c r="A302" t="str">
        <f t="shared" si="4"/>
        <v>7355.4</v>
      </c>
      <c r="B302">
        <v>7355</v>
      </c>
      <c r="C302" t="s">
        <v>168</v>
      </c>
      <c r="D302" t="s">
        <v>33</v>
      </c>
      <c r="E302" t="s">
        <v>220</v>
      </c>
      <c r="F302">
        <v>4</v>
      </c>
      <c r="G302">
        <v>2018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38</v>
      </c>
    </row>
    <row r="303" spans="1:14">
      <c r="A303" t="str">
        <f t="shared" si="4"/>
        <v>7625.4</v>
      </c>
      <c r="B303">
        <v>7625</v>
      </c>
      <c r="C303" t="s">
        <v>120</v>
      </c>
      <c r="D303" t="s">
        <v>27</v>
      </c>
      <c r="E303" t="s">
        <v>220</v>
      </c>
      <c r="F303">
        <v>4</v>
      </c>
      <c r="G303">
        <v>2018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41</v>
      </c>
    </row>
    <row r="304" spans="1:14">
      <c r="A304" t="str">
        <f t="shared" si="4"/>
        <v>7780.4</v>
      </c>
      <c r="B304">
        <v>7780</v>
      </c>
      <c r="C304" t="s">
        <v>123</v>
      </c>
      <c r="D304" t="s">
        <v>124</v>
      </c>
      <c r="E304" t="s">
        <v>220</v>
      </c>
      <c r="F304">
        <v>4</v>
      </c>
      <c r="G304">
        <v>2018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33</v>
      </c>
    </row>
    <row r="305" spans="1:14">
      <c r="A305" t="str">
        <f t="shared" si="4"/>
        <v>7781.4</v>
      </c>
      <c r="B305">
        <v>7781</v>
      </c>
      <c r="C305" t="s">
        <v>66</v>
      </c>
      <c r="D305" t="s">
        <v>35</v>
      </c>
      <c r="E305" t="s">
        <v>220</v>
      </c>
      <c r="F305">
        <v>4</v>
      </c>
      <c r="G305">
        <v>2018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41</v>
      </c>
    </row>
    <row r="306" spans="1:14">
      <c r="A306" t="str">
        <f t="shared" si="4"/>
        <v>7808.4</v>
      </c>
      <c r="B306">
        <v>7808</v>
      </c>
      <c r="C306" t="s">
        <v>137</v>
      </c>
      <c r="D306" t="s">
        <v>125</v>
      </c>
      <c r="E306" t="s">
        <v>220</v>
      </c>
      <c r="F306">
        <v>4</v>
      </c>
      <c r="G306">
        <v>2018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32</v>
      </c>
    </row>
    <row r="307" spans="1:14">
      <c r="A307" t="str">
        <f t="shared" si="4"/>
        <v>7810.4</v>
      </c>
      <c r="B307">
        <v>7810</v>
      </c>
      <c r="C307" t="s">
        <v>126</v>
      </c>
      <c r="D307" t="s">
        <v>127</v>
      </c>
      <c r="E307" t="s">
        <v>220</v>
      </c>
      <c r="F307">
        <v>4</v>
      </c>
      <c r="G307">
        <v>2018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33</v>
      </c>
    </row>
    <row r="308" spans="1:14">
      <c r="A308" t="str">
        <f t="shared" si="4"/>
        <v>7823.4</v>
      </c>
      <c r="B308">
        <v>7823</v>
      </c>
      <c r="C308" t="s">
        <v>121</v>
      </c>
      <c r="D308" t="s">
        <v>122</v>
      </c>
      <c r="E308" t="s">
        <v>220</v>
      </c>
      <c r="F308">
        <v>4</v>
      </c>
      <c r="G308">
        <v>2018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32</v>
      </c>
    </row>
    <row r="309" spans="1:14">
      <c r="A309" t="str">
        <f t="shared" si="4"/>
        <v>7830.4</v>
      </c>
      <c r="B309">
        <v>7830</v>
      </c>
      <c r="C309" t="s">
        <v>134</v>
      </c>
      <c r="D309" t="s">
        <v>135</v>
      </c>
      <c r="E309" t="s">
        <v>220</v>
      </c>
      <c r="F309">
        <v>4</v>
      </c>
      <c r="G309">
        <v>2018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34</v>
      </c>
    </row>
    <row r="310" spans="1:14">
      <c r="A310" t="str">
        <f t="shared" si="4"/>
        <v>7860.4</v>
      </c>
      <c r="B310">
        <v>7860</v>
      </c>
      <c r="C310" t="s">
        <v>128</v>
      </c>
      <c r="D310" t="s">
        <v>30</v>
      </c>
      <c r="E310" t="s">
        <v>220</v>
      </c>
      <c r="F310">
        <v>4</v>
      </c>
      <c r="G310">
        <v>2018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33</v>
      </c>
    </row>
    <row r="311" spans="1:14">
      <c r="A311" t="str">
        <f t="shared" si="4"/>
        <v>7958.4</v>
      </c>
      <c r="B311">
        <v>7958</v>
      </c>
      <c r="C311" t="s">
        <v>169</v>
      </c>
      <c r="D311" t="s">
        <v>20</v>
      </c>
      <c r="E311" t="s">
        <v>220</v>
      </c>
      <c r="F311">
        <v>4</v>
      </c>
      <c r="G311">
        <v>2018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33</v>
      </c>
    </row>
    <row r="312" spans="1:14">
      <c r="A312" t="str">
        <f t="shared" si="4"/>
        <v>7964.4</v>
      </c>
      <c r="B312">
        <v>7964</v>
      </c>
      <c r="C312" t="s">
        <v>130</v>
      </c>
      <c r="D312" t="s">
        <v>131</v>
      </c>
      <c r="E312" t="s">
        <v>220</v>
      </c>
      <c r="F312">
        <v>4</v>
      </c>
      <c r="G312">
        <v>2018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41</v>
      </c>
    </row>
    <row r="313" spans="1:14">
      <c r="A313" t="str">
        <f t="shared" si="4"/>
        <v>8135.4</v>
      </c>
      <c r="B313">
        <v>8135</v>
      </c>
      <c r="C313" t="s">
        <v>136</v>
      </c>
      <c r="D313" t="s">
        <v>38</v>
      </c>
      <c r="E313" t="s">
        <v>220</v>
      </c>
      <c r="F313">
        <v>4</v>
      </c>
      <c r="G313">
        <v>2018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33</v>
      </c>
    </row>
    <row r="314" spans="1:14">
      <c r="A314" t="str">
        <f t="shared" si="4"/>
        <v>8240.4</v>
      </c>
      <c r="B314">
        <v>8240</v>
      </c>
      <c r="C314" t="s">
        <v>55</v>
      </c>
      <c r="D314" t="s">
        <v>56</v>
      </c>
      <c r="E314" t="s">
        <v>220</v>
      </c>
      <c r="F314">
        <v>4</v>
      </c>
      <c r="G314">
        <v>2018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40</v>
      </c>
    </row>
    <row r="315" spans="1:14">
      <c r="A315" t="str">
        <f t="shared" si="4"/>
        <v>8344.4</v>
      </c>
      <c r="B315">
        <v>8344</v>
      </c>
      <c r="C315" t="s">
        <v>108</v>
      </c>
      <c r="D315" t="s">
        <v>109</v>
      </c>
      <c r="E315" t="s">
        <v>220</v>
      </c>
      <c r="F315">
        <v>4</v>
      </c>
      <c r="G315">
        <v>2018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32</v>
      </c>
    </row>
    <row r="316" spans="1:14">
      <c r="A316" t="str">
        <f t="shared" si="4"/>
        <v>8861.4</v>
      </c>
      <c r="B316">
        <v>8861</v>
      </c>
      <c r="C316" t="s">
        <v>140</v>
      </c>
      <c r="D316" t="s">
        <v>141</v>
      </c>
      <c r="E316" t="s">
        <v>220</v>
      </c>
      <c r="F316">
        <v>4</v>
      </c>
      <c r="G316">
        <v>2018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41</v>
      </c>
    </row>
    <row r="317" spans="1:14">
      <c r="A317" t="str">
        <f t="shared" si="4"/>
        <v>8995.4</v>
      </c>
      <c r="B317">
        <v>8995</v>
      </c>
      <c r="C317" t="s">
        <v>142</v>
      </c>
      <c r="D317" t="s">
        <v>143</v>
      </c>
      <c r="E317" t="s">
        <v>220</v>
      </c>
      <c r="F317">
        <v>4</v>
      </c>
      <c r="G317">
        <v>2018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40</v>
      </c>
    </row>
    <row r="318" spans="1:14">
      <c r="A318" t="str">
        <f t="shared" si="4"/>
        <v>9000.4</v>
      </c>
      <c r="B318">
        <v>9000</v>
      </c>
      <c r="C318" t="s">
        <v>132</v>
      </c>
      <c r="D318" t="s">
        <v>133</v>
      </c>
      <c r="E318" t="s">
        <v>220</v>
      </c>
      <c r="F318">
        <v>4</v>
      </c>
      <c r="G318">
        <v>2018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40</v>
      </c>
    </row>
    <row r="319" spans="1:14">
      <c r="A319" t="str">
        <f t="shared" si="4"/>
        <v>9201.4</v>
      </c>
      <c r="B319">
        <v>9201</v>
      </c>
      <c r="C319" t="s">
        <v>247</v>
      </c>
      <c r="D319" t="s">
        <v>170</v>
      </c>
      <c r="E319" t="s">
        <v>220</v>
      </c>
      <c r="F319">
        <v>4</v>
      </c>
      <c r="G319">
        <v>2018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33</v>
      </c>
    </row>
    <row r="320" spans="1:14">
      <c r="A320" t="str">
        <f t="shared" si="4"/>
        <v>9234.4</v>
      </c>
      <c r="B320">
        <v>9234</v>
      </c>
      <c r="C320" t="s">
        <v>146</v>
      </c>
      <c r="D320" t="s">
        <v>32</v>
      </c>
      <c r="E320" t="s">
        <v>220</v>
      </c>
      <c r="F320">
        <v>4</v>
      </c>
      <c r="G320">
        <v>2018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40</v>
      </c>
    </row>
    <row r="321" spans="1:14">
      <c r="A321" t="str">
        <f t="shared" si="4"/>
        <v>9407.4</v>
      </c>
      <c r="B321">
        <v>9407</v>
      </c>
      <c r="C321" t="s">
        <v>174</v>
      </c>
      <c r="D321" t="s">
        <v>175</v>
      </c>
      <c r="E321" t="s">
        <v>220</v>
      </c>
      <c r="F321">
        <v>4</v>
      </c>
      <c r="G321">
        <v>2018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38</v>
      </c>
    </row>
    <row r="322" spans="1:14">
      <c r="A322" t="str">
        <f t="shared" si="4"/>
        <v>9496.4</v>
      </c>
      <c r="B322">
        <v>9496</v>
      </c>
      <c r="C322" t="s">
        <v>71</v>
      </c>
      <c r="D322" t="s">
        <v>21</v>
      </c>
      <c r="E322" t="s">
        <v>220</v>
      </c>
      <c r="F322">
        <v>4</v>
      </c>
      <c r="G322">
        <v>2018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37</v>
      </c>
    </row>
    <row r="323" spans="1:14">
      <c r="A323" t="str">
        <f t="shared" ref="A323:A386" si="5">$B323&amp;"."&amp;F323</f>
        <v>9497.4</v>
      </c>
      <c r="B323">
        <v>9497</v>
      </c>
      <c r="C323" t="s">
        <v>171</v>
      </c>
      <c r="D323" t="s">
        <v>172</v>
      </c>
      <c r="E323" t="s">
        <v>220</v>
      </c>
      <c r="F323">
        <v>4</v>
      </c>
      <c r="G323">
        <v>2018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41</v>
      </c>
    </row>
    <row r="324" spans="1:14">
      <c r="A324" t="str">
        <f t="shared" si="5"/>
        <v>9730.4</v>
      </c>
      <c r="B324">
        <v>9730</v>
      </c>
      <c r="C324" t="s">
        <v>57</v>
      </c>
      <c r="D324" t="s">
        <v>58</v>
      </c>
      <c r="E324" t="s">
        <v>220</v>
      </c>
      <c r="F324">
        <v>4</v>
      </c>
      <c r="G324">
        <v>2018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41</v>
      </c>
    </row>
    <row r="325" spans="1:14">
      <c r="A325" t="str">
        <f t="shared" si="5"/>
        <v>9792.4</v>
      </c>
      <c r="B325">
        <v>9792</v>
      </c>
      <c r="C325" t="s">
        <v>176</v>
      </c>
      <c r="D325" t="s">
        <v>177</v>
      </c>
      <c r="E325" t="s">
        <v>220</v>
      </c>
      <c r="F325">
        <v>4</v>
      </c>
      <c r="G325">
        <v>2018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34</v>
      </c>
    </row>
    <row r="326" spans="1:14">
      <c r="A326" t="str">
        <f t="shared" si="5"/>
        <v>9800.4</v>
      </c>
      <c r="B326">
        <v>9800</v>
      </c>
      <c r="C326" t="s">
        <v>45</v>
      </c>
      <c r="D326" t="s">
        <v>46</v>
      </c>
      <c r="E326" t="s">
        <v>220</v>
      </c>
      <c r="F326">
        <v>4</v>
      </c>
      <c r="G326">
        <v>2018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38</v>
      </c>
    </row>
    <row r="327" spans="1:14">
      <c r="A327" t="str">
        <f t="shared" si="5"/>
        <v>9901.4</v>
      </c>
      <c r="B327">
        <v>9901</v>
      </c>
      <c r="C327" t="s">
        <v>147</v>
      </c>
      <c r="D327" t="s">
        <v>148</v>
      </c>
      <c r="E327" t="s">
        <v>220</v>
      </c>
      <c r="F327">
        <v>4</v>
      </c>
      <c r="G327">
        <v>2018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38</v>
      </c>
    </row>
    <row r="328" spans="1:14">
      <c r="A328" t="str">
        <f t="shared" si="5"/>
        <v>10066.4</v>
      </c>
      <c r="B328">
        <v>10066</v>
      </c>
      <c r="C328" t="s">
        <v>173</v>
      </c>
      <c r="D328" t="s">
        <v>39</v>
      </c>
      <c r="E328" t="s">
        <v>220</v>
      </c>
      <c r="F328">
        <v>4</v>
      </c>
      <c r="G328">
        <v>2018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38</v>
      </c>
    </row>
    <row r="329" spans="1:14">
      <c r="A329" t="str">
        <f t="shared" si="5"/>
        <v>10115.4</v>
      </c>
      <c r="B329">
        <v>10115</v>
      </c>
      <c r="C329" t="s">
        <v>178</v>
      </c>
      <c r="D329" t="s">
        <v>29</v>
      </c>
      <c r="E329" t="s">
        <v>220</v>
      </c>
      <c r="F329">
        <v>4</v>
      </c>
      <c r="G329">
        <v>2018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37</v>
      </c>
    </row>
    <row r="330" spans="1:14">
      <c r="A330" t="str">
        <f t="shared" si="5"/>
        <v>152.5</v>
      </c>
      <c r="B330">
        <v>152</v>
      </c>
      <c r="C330" t="s">
        <v>53</v>
      </c>
      <c r="D330" t="s">
        <v>54</v>
      </c>
      <c r="E330" t="s">
        <v>220</v>
      </c>
      <c r="F330">
        <v>5</v>
      </c>
      <c r="G330">
        <v>2018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34</v>
      </c>
    </row>
    <row r="331" spans="1:14">
      <c r="A331" t="str">
        <f t="shared" si="5"/>
        <v>672.5</v>
      </c>
      <c r="B331">
        <v>672</v>
      </c>
      <c r="C331" t="s">
        <v>64</v>
      </c>
      <c r="D331" t="s">
        <v>65</v>
      </c>
      <c r="E331" t="s">
        <v>220</v>
      </c>
      <c r="F331">
        <v>5</v>
      </c>
      <c r="G331">
        <v>2018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34</v>
      </c>
    </row>
    <row r="332" spans="1:14">
      <c r="A332" t="str">
        <f t="shared" si="5"/>
        <v>695.5</v>
      </c>
      <c r="B332">
        <v>695</v>
      </c>
      <c r="C332" t="s">
        <v>159</v>
      </c>
      <c r="D332" t="s">
        <v>160</v>
      </c>
      <c r="E332" t="s">
        <v>220</v>
      </c>
      <c r="F332">
        <v>5</v>
      </c>
      <c r="G332">
        <v>2018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32</v>
      </c>
    </row>
    <row r="333" spans="1:14">
      <c r="A333" t="str">
        <f t="shared" si="5"/>
        <v>817.5</v>
      </c>
      <c r="B333">
        <v>817</v>
      </c>
      <c r="C333" t="s">
        <v>138</v>
      </c>
      <c r="D333" t="s">
        <v>139</v>
      </c>
      <c r="E333" t="s">
        <v>220</v>
      </c>
      <c r="F333">
        <v>5</v>
      </c>
      <c r="G333">
        <v>2018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34</v>
      </c>
    </row>
    <row r="334" spans="1:14">
      <c r="A334" t="str">
        <f t="shared" si="5"/>
        <v>831.5</v>
      </c>
      <c r="B334">
        <v>831</v>
      </c>
      <c r="C334" t="s">
        <v>159</v>
      </c>
      <c r="D334" t="s">
        <v>161</v>
      </c>
      <c r="E334" t="s">
        <v>220</v>
      </c>
      <c r="F334">
        <v>5</v>
      </c>
      <c r="G334">
        <v>2018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34</v>
      </c>
    </row>
    <row r="335" spans="1:14">
      <c r="A335" t="str">
        <f t="shared" si="5"/>
        <v>834.5</v>
      </c>
      <c r="B335">
        <v>834</v>
      </c>
      <c r="C335" t="s">
        <v>154</v>
      </c>
      <c r="D335" t="s">
        <v>155</v>
      </c>
      <c r="E335" t="s">
        <v>220</v>
      </c>
      <c r="F335">
        <v>5</v>
      </c>
      <c r="G335">
        <v>2018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40</v>
      </c>
    </row>
    <row r="336" spans="1:14">
      <c r="A336" t="str">
        <f t="shared" si="5"/>
        <v>839.5</v>
      </c>
      <c r="B336">
        <v>839</v>
      </c>
      <c r="C336" t="s">
        <v>156</v>
      </c>
      <c r="D336" t="s">
        <v>157</v>
      </c>
      <c r="E336" t="s">
        <v>220</v>
      </c>
      <c r="F336">
        <v>5</v>
      </c>
      <c r="G336">
        <v>2018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40</v>
      </c>
    </row>
    <row r="337" spans="1:14">
      <c r="A337" t="str">
        <f t="shared" si="5"/>
        <v>852.5</v>
      </c>
      <c r="B337">
        <v>852</v>
      </c>
      <c r="C337" t="s">
        <v>63</v>
      </c>
      <c r="D337" t="s">
        <v>26</v>
      </c>
      <c r="E337" t="s">
        <v>220</v>
      </c>
      <c r="F337">
        <v>5</v>
      </c>
      <c r="G337">
        <v>2018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41</v>
      </c>
    </row>
    <row r="338" spans="1:14">
      <c r="A338" t="str">
        <f t="shared" si="5"/>
        <v>860.5</v>
      </c>
      <c r="B338">
        <v>860</v>
      </c>
      <c r="C338" t="s">
        <v>84</v>
      </c>
      <c r="D338" t="s">
        <v>85</v>
      </c>
      <c r="E338" t="s">
        <v>220</v>
      </c>
      <c r="F338">
        <v>5</v>
      </c>
      <c r="G338">
        <v>2018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41</v>
      </c>
    </row>
    <row r="339" spans="1:14">
      <c r="A339" t="str">
        <f t="shared" si="5"/>
        <v>1069.5</v>
      </c>
      <c r="B339">
        <v>1069</v>
      </c>
      <c r="C339" t="s">
        <v>180</v>
      </c>
      <c r="D339" t="s">
        <v>181</v>
      </c>
      <c r="E339" t="s">
        <v>220</v>
      </c>
      <c r="F339">
        <v>5</v>
      </c>
      <c r="G339">
        <v>2018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34</v>
      </c>
    </row>
    <row r="340" spans="1:14">
      <c r="A340" t="str">
        <f t="shared" si="5"/>
        <v>1073.5</v>
      </c>
      <c r="B340">
        <v>1073</v>
      </c>
      <c r="C340" t="s">
        <v>149</v>
      </c>
      <c r="D340" t="s">
        <v>150</v>
      </c>
      <c r="E340" t="s">
        <v>220</v>
      </c>
      <c r="F340">
        <v>5</v>
      </c>
      <c r="G340">
        <v>2018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38</v>
      </c>
    </row>
    <row r="341" spans="1:14">
      <c r="A341" t="str">
        <f t="shared" si="5"/>
        <v>1139.5</v>
      </c>
      <c r="B341">
        <v>1139</v>
      </c>
      <c r="C341" t="s">
        <v>61</v>
      </c>
      <c r="D341" t="s">
        <v>62</v>
      </c>
      <c r="E341" t="s">
        <v>220</v>
      </c>
      <c r="F341">
        <v>5</v>
      </c>
      <c r="G341">
        <v>2018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41</v>
      </c>
    </row>
    <row r="342" spans="1:14">
      <c r="A342" t="str">
        <f t="shared" si="5"/>
        <v>1143.5</v>
      </c>
      <c r="B342">
        <v>1143</v>
      </c>
      <c r="C342" t="s">
        <v>159</v>
      </c>
      <c r="D342" t="s">
        <v>27</v>
      </c>
      <c r="E342" t="s">
        <v>220</v>
      </c>
      <c r="F342">
        <v>5</v>
      </c>
      <c r="G342">
        <v>2018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41</v>
      </c>
    </row>
    <row r="343" spans="1:14">
      <c r="A343" t="str">
        <f t="shared" si="5"/>
        <v>1318.5</v>
      </c>
      <c r="B343">
        <v>1318</v>
      </c>
      <c r="C343" t="s">
        <v>67</v>
      </c>
      <c r="D343" t="s">
        <v>68</v>
      </c>
      <c r="E343" t="s">
        <v>220</v>
      </c>
      <c r="F343">
        <v>5</v>
      </c>
      <c r="G343">
        <v>2018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41</v>
      </c>
    </row>
    <row r="344" spans="1:14">
      <c r="A344" t="str">
        <f t="shared" si="5"/>
        <v>1319.5</v>
      </c>
      <c r="B344">
        <v>1319</v>
      </c>
      <c r="C344" t="s">
        <v>69</v>
      </c>
      <c r="D344" t="s">
        <v>70</v>
      </c>
      <c r="E344" t="s">
        <v>220</v>
      </c>
      <c r="F344">
        <v>5</v>
      </c>
      <c r="G344">
        <v>2018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32</v>
      </c>
    </row>
    <row r="345" spans="1:14">
      <c r="A345" t="str">
        <f t="shared" si="5"/>
        <v>1950.5</v>
      </c>
      <c r="B345">
        <v>1950</v>
      </c>
      <c r="C345" t="s">
        <v>36</v>
      </c>
      <c r="D345" t="s">
        <v>25</v>
      </c>
      <c r="E345" t="s">
        <v>220</v>
      </c>
      <c r="F345">
        <v>5</v>
      </c>
      <c r="G345">
        <v>2018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34</v>
      </c>
    </row>
    <row r="346" spans="1:14">
      <c r="A346" t="str">
        <f t="shared" si="5"/>
        <v>2010.5</v>
      </c>
      <c r="B346">
        <v>2010</v>
      </c>
      <c r="C346" t="s">
        <v>72</v>
      </c>
      <c r="D346" t="s">
        <v>73</v>
      </c>
      <c r="E346" t="s">
        <v>220</v>
      </c>
      <c r="F346">
        <v>5</v>
      </c>
      <c r="G346">
        <v>2018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41</v>
      </c>
    </row>
    <row r="347" spans="1:14">
      <c r="A347" t="str">
        <f t="shared" si="5"/>
        <v>2215.5</v>
      </c>
      <c r="B347">
        <v>2215</v>
      </c>
      <c r="C347" t="s">
        <v>78</v>
      </c>
      <c r="D347" t="s">
        <v>79</v>
      </c>
      <c r="E347" t="s">
        <v>220</v>
      </c>
      <c r="F347">
        <v>5</v>
      </c>
      <c r="G347">
        <v>2018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33</v>
      </c>
    </row>
    <row r="348" spans="1:14">
      <c r="A348" t="str">
        <f t="shared" si="5"/>
        <v>2245.5</v>
      </c>
      <c r="B348">
        <v>2245</v>
      </c>
      <c r="C348" t="s">
        <v>76</v>
      </c>
      <c r="D348" t="s">
        <v>77</v>
      </c>
      <c r="E348" t="s">
        <v>220</v>
      </c>
      <c r="F348">
        <v>5</v>
      </c>
      <c r="G348">
        <v>2018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38</v>
      </c>
    </row>
    <row r="349" spans="1:14">
      <c r="A349" t="str">
        <f t="shared" si="5"/>
        <v>2425.5</v>
      </c>
      <c r="B349">
        <v>2425</v>
      </c>
      <c r="C349" t="s">
        <v>80</v>
      </c>
      <c r="D349" t="s">
        <v>24</v>
      </c>
      <c r="E349" t="s">
        <v>220</v>
      </c>
      <c r="F349">
        <v>5</v>
      </c>
      <c r="G349">
        <v>2018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38</v>
      </c>
    </row>
    <row r="350" spans="1:14">
      <c r="A350" t="str">
        <f t="shared" si="5"/>
        <v>2496.5</v>
      </c>
      <c r="B350">
        <v>2496</v>
      </c>
      <c r="C350" t="s">
        <v>240</v>
      </c>
      <c r="D350" t="s">
        <v>241</v>
      </c>
      <c r="E350" t="s">
        <v>220</v>
      </c>
      <c r="F350">
        <v>5</v>
      </c>
      <c r="G350">
        <v>2018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34</v>
      </c>
    </row>
    <row r="351" spans="1:14">
      <c r="A351" t="str">
        <f t="shared" si="5"/>
        <v>2700.5</v>
      </c>
      <c r="B351">
        <v>2700</v>
      </c>
      <c r="C351" t="s">
        <v>151</v>
      </c>
      <c r="D351" t="s">
        <v>152</v>
      </c>
      <c r="E351" t="s">
        <v>220</v>
      </c>
      <c r="F351">
        <v>5</v>
      </c>
      <c r="G351">
        <v>2018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34</v>
      </c>
    </row>
    <row r="352" spans="1:14">
      <c r="A352" t="str">
        <f t="shared" si="5"/>
        <v>2715.5</v>
      </c>
      <c r="B352">
        <v>2715</v>
      </c>
      <c r="C352" t="s">
        <v>162</v>
      </c>
      <c r="D352" t="s">
        <v>163</v>
      </c>
      <c r="E352" t="s">
        <v>220</v>
      </c>
      <c r="F352">
        <v>5</v>
      </c>
      <c r="G352">
        <v>2018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38</v>
      </c>
    </row>
    <row r="353" spans="1:14">
      <c r="A353" t="str">
        <f t="shared" si="5"/>
        <v>2744.5</v>
      </c>
      <c r="B353">
        <v>2744</v>
      </c>
      <c r="C353" t="s">
        <v>164</v>
      </c>
      <c r="D353" t="s">
        <v>165</v>
      </c>
      <c r="E353" t="s">
        <v>220</v>
      </c>
      <c r="F353">
        <v>5</v>
      </c>
      <c r="G353">
        <v>2018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33</v>
      </c>
    </row>
    <row r="354" spans="1:14">
      <c r="A354" t="str">
        <f t="shared" si="5"/>
        <v>2791.5</v>
      </c>
      <c r="B354">
        <v>2791</v>
      </c>
      <c r="C354" t="s">
        <v>86</v>
      </c>
      <c r="D354" t="s">
        <v>29</v>
      </c>
      <c r="E354" t="s">
        <v>220</v>
      </c>
      <c r="F354">
        <v>5</v>
      </c>
      <c r="G354">
        <v>2018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37</v>
      </c>
    </row>
    <row r="355" spans="1:14">
      <c r="A355" t="str">
        <f t="shared" si="5"/>
        <v>3396.5</v>
      </c>
      <c r="B355">
        <v>3396</v>
      </c>
      <c r="C355" t="s">
        <v>88</v>
      </c>
      <c r="D355" t="s">
        <v>89</v>
      </c>
      <c r="E355" t="s">
        <v>220</v>
      </c>
      <c r="F355">
        <v>5</v>
      </c>
      <c r="G355">
        <v>2018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38</v>
      </c>
    </row>
    <row r="356" spans="1:14">
      <c r="A356" t="str">
        <f t="shared" si="5"/>
        <v>3477.5</v>
      </c>
      <c r="B356">
        <v>3477</v>
      </c>
      <c r="C356" t="s">
        <v>184</v>
      </c>
      <c r="D356" t="s">
        <v>185</v>
      </c>
      <c r="E356" t="s">
        <v>220</v>
      </c>
      <c r="F356">
        <v>5</v>
      </c>
      <c r="G356">
        <v>2018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40</v>
      </c>
    </row>
    <row r="357" spans="1:14">
      <c r="A357" t="str">
        <f t="shared" si="5"/>
        <v>3632.5</v>
      </c>
      <c r="B357">
        <v>3632</v>
      </c>
      <c r="C357" t="s">
        <v>90</v>
      </c>
      <c r="D357" t="s">
        <v>91</v>
      </c>
      <c r="E357" t="s">
        <v>220</v>
      </c>
      <c r="F357">
        <v>5</v>
      </c>
      <c r="G357">
        <v>2018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40</v>
      </c>
    </row>
    <row r="358" spans="1:14">
      <c r="A358" t="str">
        <f t="shared" si="5"/>
        <v>3671.5</v>
      </c>
      <c r="B358">
        <v>3671</v>
      </c>
      <c r="C358" t="s">
        <v>182</v>
      </c>
      <c r="D358" t="s">
        <v>183</v>
      </c>
      <c r="E358" t="s">
        <v>220</v>
      </c>
      <c r="F358">
        <v>5</v>
      </c>
      <c r="G358">
        <v>2018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41</v>
      </c>
    </row>
    <row r="359" spans="1:14">
      <c r="A359" t="str">
        <f t="shared" si="5"/>
        <v>3681.5</v>
      </c>
      <c r="B359">
        <v>3681</v>
      </c>
      <c r="C359" t="s">
        <v>92</v>
      </c>
      <c r="D359" t="s">
        <v>93</v>
      </c>
      <c r="E359" t="s">
        <v>220</v>
      </c>
      <c r="F359">
        <v>5</v>
      </c>
      <c r="G359">
        <v>2018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40</v>
      </c>
    </row>
    <row r="360" spans="1:14">
      <c r="A360" t="str">
        <f t="shared" si="5"/>
        <v>3686.5</v>
      </c>
      <c r="B360">
        <v>3686</v>
      </c>
      <c r="C360" t="s">
        <v>166</v>
      </c>
      <c r="D360" t="s">
        <v>167</v>
      </c>
      <c r="E360" t="s">
        <v>220</v>
      </c>
      <c r="F360">
        <v>5</v>
      </c>
      <c r="G360">
        <v>2018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40</v>
      </c>
    </row>
    <row r="361" spans="1:14">
      <c r="A361" t="str">
        <f t="shared" si="5"/>
        <v>3841.5</v>
      </c>
      <c r="B361">
        <v>3841</v>
      </c>
      <c r="C361" t="s">
        <v>186</v>
      </c>
      <c r="D361" t="s">
        <v>187</v>
      </c>
      <c r="E361" t="s">
        <v>220</v>
      </c>
      <c r="F361">
        <v>5</v>
      </c>
      <c r="G361">
        <v>2018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33</v>
      </c>
    </row>
    <row r="362" spans="1:14">
      <c r="A362" t="str">
        <f t="shared" si="5"/>
        <v>3915.5</v>
      </c>
      <c r="B362">
        <v>3915</v>
      </c>
      <c r="C362" t="s">
        <v>94</v>
      </c>
      <c r="D362" t="s">
        <v>95</v>
      </c>
      <c r="E362" t="s">
        <v>220</v>
      </c>
      <c r="F362">
        <v>5</v>
      </c>
      <c r="G362">
        <v>2018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41</v>
      </c>
    </row>
    <row r="363" spans="1:14">
      <c r="A363" t="str">
        <f t="shared" si="5"/>
        <v>4020.5</v>
      </c>
      <c r="B363">
        <v>4020</v>
      </c>
      <c r="C363" t="s">
        <v>98</v>
      </c>
      <c r="D363" t="s">
        <v>99</v>
      </c>
      <c r="E363" t="s">
        <v>220</v>
      </c>
      <c r="F363">
        <v>5</v>
      </c>
      <c r="G363">
        <v>2018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34</v>
      </c>
    </row>
    <row r="364" spans="1:14">
      <c r="A364" t="str">
        <f t="shared" si="5"/>
        <v>4065.5</v>
      </c>
      <c r="B364">
        <v>4065</v>
      </c>
      <c r="C364" t="s">
        <v>96</v>
      </c>
      <c r="D364" t="s">
        <v>97</v>
      </c>
      <c r="E364" t="s">
        <v>220</v>
      </c>
      <c r="F364">
        <v>5</v>
      </c>
      <c r="G364">
        <v>2018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37</v>
      </c>
    </row>
    <row r="365" spans="1:14">
      <c r="A365" t="str">
        <f t="shared" si="5"/>
        <v>4190.5</v>
      </c>
      <c r="B365">
        <v>4190</v>
      </c>
      <c r="C365" t="s">
        <v>158</v>
      </c>
      <c r="D365" t="s">
        <v>41</v>
      </c>
      <c r="E365" t="s">
        <v>220</v>
      </c>
      <c r="F365">
        <v>5</v>
      </c>
      <c r="G365">
        <v>2018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38</v>
      </c>
    </row>
    <row r="366" spans="1:14">
      <c r="A366" t="str">
        <f t="shared" si="5"/>
        <v>4475.5</v>
      </c>
      <c r="B366">
        <v>4475</v>
      </c>
      <c r="C366" t="s">
        <v>100</v>
      </c>
      <c r="D366" t="s">
        <v>44</v>
      </c>
      <c r="E366" t="s">
        <v>220</v>
      </c>
      <c r="F366">
        <v>5</v>
      </c>
      <c r="G366">
        <v>2018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38</v>
      </c>
    </row>
    <row r="367" spans="1:14">
      <c r="A367" t="str">
        <f t="shared" si="5"/>
        <v>4630.5</v>
      </c>
      <c r="B367">
        <v>4630</v>
      </c>
      <c r="C367" t="s">
        <v>151</v>
      </c>
      <c r="D367" t="s">
        <v>153</v>
      </c>
      <c r="E367" t="s">
        <v>220</v>
      </c>
      <c r="F367">
        <v>5</v>
      </c>
      <c r="G367">
        <v>2018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41</v>
      </c>
    </row>
    <row r="368" spans="1:14">
      <c r="A368" t="str">
        <f t="shared" si="5"/>
        <v>5429.5</v>
      </c>
      <c r="B368">
        <v>5429</v>
      </c>
      <c r="C368" t="s">
        <v>74</v>
      </c>
      <c r="D368" t="s">
        <v>75</v>
      </c>
      <c r="E368" t="s">
        <v>220</v>
      </c>
      <c r="F368">
        <v>5</v>
      </c>
      <c r="G368">
        <v>2018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34</v>
      </c>
    </row>
    <row r="369" spans="1:14">
      <c r="A369" t="str">
        <f t="shared" si="5"/>
        <v>5436.5</v>
      </c>
      <c r="B369">
        <v>5436</v>
      </c>
      <c r="C369" t="s">
        <v>103</v>
      </c>
      <c r="D369" t="s">
        <v>104</v>
      </c>
      <c r="E369" t="s">
        <v>220</v>
      </c>
      <c r="F369">
        <v>5</v>
      </c>
      <c r="G369">
        <v>2018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33</v>
      </c>
    </row>
    <row r="370" spans="1:14">
      <c r="A370" t="str">
        <f t="shared" si="5"/>
        <v>5481.5</v>
      </c>
      <c r="B370">
        <v>5481</v>
      </c>
      <c r="C370" t="s">
        <v>105</v>
      </c>
      <c r="D370" t="s">
        <v>42</v>
      </c>
      <c r="E370" t="s">
        <v>220</v>
      </c>
      <c r="F370">
        <v>5</v>
      </c>
      <c r="G370">
        <v>2018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34</v>
      </c>
    </row>
    <row r="371" spans="1:14">
      <c r="A371" t="str">
        <f t="shared" si="5"/>
        <v>5532.5</v>
      </c>
      <c r="B371">
        <v>5532</v>
      </c>
      <c r="C371" t="s">
        <v>59</v>
      </c>
      <c r="D371" t="s">
        <v>60</v>
      </c>
      <c r="E371" t="s">
        <v>220</v>
      </c>
      <c r="F371">
        <v>5</v>
      </c>
      <c r="G371">
        <v>2018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40</v>
      </c>
    </row>
    <row r="372" spans="1:14">
      <c r="A372" t="str">
        <f t="shared" si="5"/>
        <v>5550.5</v>
      </c>
      <c r="B372">
        <v>5550</v>
      </c>
      <c r="C372" t="s">
        <v>83</v>
      </c>
      <c r="D372" t="s">
        <v>43</v>
      </c>
      <c r="E372" t="s">
        <v>220</v>
      </c>
      <c r="F372">
        <v>5</v>
      </c>
      <c r="G372">
        <v>2018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38</v>
      </c>
    </row>
    <row r="373" spans="1:14">
      <c r="A373" t="str">
        <f t="shared" si="5"/>
        <v>6065.5</v>
      </c>
      <c r="B373">
        <v>6065</v>
      </c>
      <c r="C373" t="s">
        <v>106</v>
      </c>
      <c r="D373" t="s">
        <v>107</v>
      </c>
      <c r="E373" t="s">
        <v>220</v>
      </c>
      <c r="F373">
        <v>5</v>
      </c>
      <c r="G373">
        <v>2018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33</v>
      </c>
    </row>
    <row r="374" spans="1:14">
      <c r="A374" t="str">
        <f t="shared" si="5"/>
        <v>6219.5</v>
      </c>
      <c r="B374">
        <v>6219</v>
      </c>
      <c r="C374" t="s">
        <v>110</v>
      </c>
      <c r="D374" t="s">
        <v>29</v>
      </c>
      <c r="E374" t="s">
        <v>220</v>
      </c>
      <c r="F374">
        <v>5</v>
      </c>
      <c r="G374">
        <v>2018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37</v>
      </c>
    </row>
    <row r="375" spans="1:14">
      <c r="A375" t="str">
        <f t="shared" si="5"/>
        <v>6690.5</v>
      </c>
      <c r="B375">
        <v>6690</v>
      </c>
      <c r="C375" t="s">
        <v>111</v>
      </c>
      <c r="D375" t="s">
        <v>112</v>
      </c>
      <c r="E375" t="s">
        <v>220</v>
      </c>
      <c r="F375">
        <v>5</v>
      </c>
      <c r="G375">
        <v>2018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34</v>
      </c>
    </row>
    <row r="376" spans="1:14">
      <c r="A376" t="str">
        <f t="shared" si="5"/>
        <v>6691.5</v>
      </c>
      <c r="B376">
        <v>6691</v>
      </c>
      <c r="C376" t="s">
        <v>113</v>
      </c>
      <c r="D376" t="s">
        <v>114</v>
      </c>
      <c r="E376" t="s">
        <v>220</v>
      </c>
      <c r="F376">
        <v>5</v>
      </c>
      <c r="G376">
        <v>2018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34</v>
      </c>
    </row>
    <row r="377" spans="1:14">
      <c r="A377" t="str">
        <f t="shared" si="5"/>
        <v>6735.5</v>
      </c>
      <c r="B377">
        <v>6735</v>
      </c>
      <c r="C377" t="s">
        <v>102</v>
      </c>
      <c r="D377" t="s">
        <v>34</v>
      </c>
      <c r="E377" t="s">
        <v>220</v>
      </c>
      <c r="F377">
        <v>5</v>
      </c>
      <c r="G377">
        <v>2018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40</v>
      </c>
    </row>
    <row r="378" spans="1:14">
      <c r="A378" t="str">
        <f t="shared" si="5"/>
        <v>6830.5</v>
      </c>
      <c r="B378">
        <v>6830</v>
      </c>
      <c r="C378" t="s">
        <v>101</v>
      </c>
      <c r="D378" t="s">
        <v>37</v>
      </c>
      <c r="E378" t="s">
        <v>220</v>
      </c>
      <c r="F378">
        <v>5</v>
      </c>
      <c r="G378">
        <v>2018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34</v>
      </c>
    </row>
    <row r="379" spans="1:14">
      <c r="A379" t="str">
        <f t="shared" si="5"/>
        <v>6887.5</v>
      </c>
      <c r="B379">
        <v>6887</v>
      </c>
      <c r="C379" t="s">
        <v>115</v>
      </c>
      <c r="D379" t="s">
        <v>116</v>
      </c>
      <c r="E379" t="s">
        <v>220</v>
      </c>
      <c r="F379">
        <v>5</v>
      </c>
      <c r="G379">
        <v>2018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38</v>
      </c>
    </row>
    <row r="380" spans="1:14">
      <c r="A380" t="str">
        <f t="shared" si="5"/>
        <v>7076.5</v>
      </c>
      <c r="B380">
        <v>7076</v>
      </c>
      <c r="C380" t="s">
        <v>249</v>
      </c>
      <c r="D380" t="s">
        <v>250</v>
      </c>
      <c r="E380" t="s">
        <v>220</v>
      </c>
      <c r="F380">
        <v>5</v>
      </c>
      <c r="G380">
        <v>2018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38</v>
      </c>
    </row>
    <row r="381" spans="1:14">
      <c r="A381" t="str">
        <f t="shared" si="5"/>
        <v>7081.5</v>
      </c>
      <c r="B381">
        <v>7081</v>
      </c>
      <c r="C381" t="s">
        <v>245</v>
      </c>
      <c r="D381" t="s">
        <v>246</v>
      </c>
      <c r="E381" t="s">
        <v>220</v>
      </c>
      <c r="F381">
        <v>5</v>
      </c>
      <c r="G381">
        <v>2018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34</v>
      </c>
    </row>
    <row r="382" spans="1:14">
      <c r="A382" t="str">
        <f t="shared" si="5"/>
        <v>7115.5</v>
      </c>
      <c r="B382">
        <v>7115</v>
      </c>
      <c r="C382" t="s">
        <v>117</v>
      </c>
      <c r="D382" t="s">
        <v>118</v>
      </c>
      <c r="E382" t="s">
        <v>220</v>
      </c>
      <c r="F382">
        <v>5</v>
      </c>
      <c r="G382">
        <v>2018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40</v>
      </c>
    </row>
    <row r="383" spans="1:14">
      <c r="A383" t="str">
        <f t="shared" si="5"/>
        <v>7206.5</v>
      </c>
      <c r="B383">
        <v>7206</v>
      </c>
      <c r="C383" t="s">
        <v>119</v>
      </c>
      <c r="D383" t="s">
        <v>31</v>
      </c>
      <c r="E383" t="s">
        <v>220</v>
      </c>
      <c r="F383">
        <v>5</v>
      </c>
      <c r="G383">
        <v>2018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41</v>
      </c>
    </row>
    <row r="384" spans="1:14">
      <c r="A384" t="str">
        <f t="shared" si="5"/>
        <v>7355.5</v>
      </c>
      <c r="B384">
        <v>7355</v>
      </c>
      <c r="C384" t="s">
        <v>168</v>
      </c>
      <c r="D384" t="s">
        <v>33</v>
      </c>
      <c r="E384" t="s">
        <v>220</v>
      </c>
      <c r="F384">
        <v>5</v>
      </c>
      <c r="G384">
        <v>2018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38</v>
      </c>
    </row>
    <row r="385" spans="1:14">
      <c r="A385" t="str">
        <f t="shared" si="5"/>
        <v>7625.5</v>
      </c>
      <c r="B385">
        <v>7625</v>
      </c>
      <c r="C385" t="s">
        <v>120</v>
      </c>
      <c r="D385" t="s">
        <v>27</v>
      </c>
      <c r="E385" t="s">
        <v>220</v>
      </c>
      <c r="F385">
        <v>5</v>
      </c>
      <c r="G385">
        <v>2018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41</v>
      </c>
    </row>
    <row r="386" spans="1:14">
      <c r="A386" t="str">
        <f t="shared" si="5"/>
        <v>7780.5</v>
      </c>
      <c r="B386">
        <v>7780</v>
      </c>
      <c r="C386" t="s">
        <v>123</v>
      </c>
      <c r="D386" t="s">
        <v>124</v>
      </c>
      <c r="E386" t="s">
        <v>220</v>
      </c>
      <c r="F386">
        <v>5</v>
      </c>
      <c r="G386">
        <v>2018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33</v>
      </c>
    </row>
    <row r="387" spans="1:14">
      <c r="A387" t="str">
        <f t="shared" ref="A387:A450" si="6">$B387&amp;"."&amp;F387</f>
        <v>7781.5</v>
      </c>
      <c r="B387">
        <v>7781</v>
      </c>
      <c r="C387" t="s">
        <v>66</v>
      </c>
      <c r="D387" t="s">
        <v>35</v>
      </c>
      <c r="E387" t="s">
        <v>220</v>
      </c>
      <c r="F387">
        <v>5</v>
      </c>
      <c r="G387">
        <v>2018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41</v>
      </c>
    </row>
    <row r="388" spans="1:14">
      <c r="A388" t="str">
        <f t="shared" si="6"/>
        <v>7808.5</v>
      </c>
      <c r="B388">
        <v>7808</v>
      </c>
      <c r="C388" t="s">
        <v>137</v>
      </c>
      <c r="D388" t="s">
        <v>125</v>
      </c>
      <c r="E388" t="s">
        <v>220</v>
      </c>
      <c r="F388">
        <v>5</v>
      </c>
      <c r="G388">
        <v>2018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32</v>
      </c>
    </row>
    <row r="389" spans="1:14">
      <c r="A389" t="str">
        <f t="shared" si="6"/>
        <v>7810.5</v>
      </c>
      <c r="B389">
        <v>7810</v>
      </c>
      <c r="C389" t="s">
        <v>126</v>
      </c>
      <c r="D389" t="s">
        <v>127</v>
      </c>
      <c r="E389" t="s">
        <v>220</v>
      </c>
      <c r="F389">
        <v>5</v>
      </c>
      <c r="G389">
        <v>2018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33</v>
      </c>
    </row>
    <row r="390" spans="1:14">
      <c r="A390" t="str">
        <f t="shared" si="6"/>
        <v>7823.5</v>
      </c>
      <c r="B390">
        <v>7823</v>
      </c>
      <c r="C390" t="s">
        <v>121</v>
      </c>
      <c r="D390" t="s">
        <v>122</v>
      </c>
      <c r="E390" t="s">
        <v>220</v>
      </c>
      <c r="F390">
        <v>5</v>
      </c>
      <c r="G390">
        <v>2018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32</v>
      </c>
    </row>
    <row r="391" spans="1:14">
      <c r="A391" t="str">
        <f t="shared" si="6"/>
        <v>7830.5</v>
      </c>
      <c r="B391">
        <v>7830</v>
      </c>
      <c r="C391" t="s">
        <v>134</v>
      </c>
      <c r="D391" t="s">
        <v>135</v>
      </c>
      <c r="E391" t="s">
        <v>220</v>
      </c>
      <c r="F391">
        <v>5</v>
      </c>
      <c r="G391">
        <v>2018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34</v>
      </c>
    </row>
    <row r="392" spans="1:14">
      <c r="A392" t="str">
        <f t="shared" si="6"/>
        <v>7860.5</v>
      </c>
      <c r="B392">
        <v>7860</v>
      </c>
      <c r="C392" t="s">
        <v>128</v>
      </c>
      <c r="D392" t="s">
        <v>30</v>
      </c>
      <c r="E392" t="s">
        <v>220</v>
      </c>
      <c r="F392">
        <v>5</v>
      </c>
      <c r="G392">
        <v>2018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33</v>
      </c>
    </row>
    <row r="393" spans="1:14">
      <c r="A393" t="str">
        <f t="shared" si="6"/>
        <v>7958.5</v>
      </c>
      <c r="B393">
        <v>7958</v>
      </c>
      <c r="C393" t="s">
        <v>169</v>
      </c>
      <c r="D393" t="s">
        <v>20</v>
      </c>
      <c r="E393" t="s">
        <v>220</v>
      </c>
      <c r="F393">
        <v>5</v>
      </c>
      <c r="G393">
        <v>2018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33</v>
      </c>
    </row>
    <row r="394" spans="1:14">
      <c r="A394" t="str">
        <f t="shared" si="6"/>
        <v>7964.5</v>
      </c>
      <c r="B394">
        <v>7964</v>
      </c>
      <c r="C394" t="s">
        <v>130</v>
      </c>
      <c r="D394" t="s">
        <v>131</v>
      </c>
      <c r="E394" t="s">
        <v>220</v>
      </c>
      <c r="F394">
        <v>5</v>
      </c>
      <c r="G394">
        <v>2018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41</v>
      </c>
    </row>
    <row r="395" spans="1:14">
      <c r="A395" t="str">
        <f t="shared" si="6"/>
        <v>8135.5</v>
      </c>
      <c r="B395">
        <v>8135</v>
      </c>
      <c r="C395" t="s">
        <v>136</v>
      </c>
      <c r="D395" t="s">
        <v>38</v>
      </c>
      <c r="E395" t="s">
        <v>220</v>
      </c>
      <c r="F395">
        <v>5</v>
      </c>
      <c r="G395">
        <v>2018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33</v>
      </c>
    </row>
    <row r="396" spans="1:14">
      <c r="A396" t="str">
        <f t="shared" si="6"/>
        <v>8240.5</v>
      </c>
      <c r="B396">
        <v>8240</v>
      </c>
      <c r="C396" t="s">
        <v>55</v>
      </c>
      <c r="D396" t="s">
        <v>56</v>
      </c>
      <c r="E396" t="s">
        <v>220</v>
      </c>
      <c r="F396">
        <v>5</v>
      </c>
      <c r="G396">
        <v>2018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40</v>
      </c>
    </row>
    <row r="397" spans="1:14">
      <c r="A397" t="str">
        <f t="shared" si="6"/>
        <v>8344.5</v>
      </c>
      <c r="B397">
        <v>8344</v>
      </c>
      <c r="C397" t="s">
        <v>108</v>
      </c>
      <c r="D397" t="s">
        <v>109</v>
      </c>
      <c r="E397" t="s">
        <v>220</v>
      </c>
      <c r="F397">
        <v>5</v>
      </c>
      <c r="G397">
        <v>2018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32</v>
      </c>
    </row>
    <row r="398" spans="1:14">
      <c r="A398" t="str">
        <f t="shared" si="6"/>
        <v>8861.5</v>
      </c>
      <c r="B398">
        <v>8861</v>
      </c>
      <c r="C398" t="s">
        <v>140</v>
      </c>
      <c r="D398" t="s">
        <v>141</v>
      </c>
      <c r="E398" t="s">
        <v>220</v>
      </c>
      <c r="F398">
        <v>5</v>
      </c>
      <c r="G398">
        <v>2018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41</v>
      </c>
    </row>
    <row r="399" spans="1:14">
      <c r="A399" t="str">
        <f t="shared" si="6"/>
        <v>8995.5</v>
      </c>
      <c r="B399">
        <v>8995</v>
      </c>
      <c r="C399" t="s">
        <v>142</v>
      </c>
      <c r="D399" t="s">
        <v>143</v>
      </c>
      <c r="E399" t="s">
        <v>220</v>
      </c>
      <c r="F399">
        <v>5</v>
      </c>
      <c r="G399">
        <v>2018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40</v>
      </c>
    </row>
    <row r="400" spans="1:14">
      <c r="A400" t="str">
        <f t="shared" si="6"/>
        <v>9000.5</v>
      </c>
      <c r="B400">
        <v>9000</v>
      </c>
      <c r="C400" t="s">
        <v>132</v>
      </c>
      <c r="D400" t="s">
        <v>133</v>
      </c>
      <c r="E400" t="s">
        <v>220</v>
      </c>
      <c r="F400">
        <v>5</v>
      </c>
      <c r="G400">
        <v>2018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40</v>
      </c>
    </row>
    <row r="401" spans="1:14">
      <c r="A401" t="str">
        <f t="shared" si="6"/>
        <v>9201.5</v>
      </c>
      <c r="B401">
        <v>9201</v>
      </c>
      <c r="C401" t="s">
        <v>247</v>
      </c>
      <c r="D401" t="s">
        <v>170</v>
      </c>
      <c r="E401" t="s">
        <v>220</v>
      </c>
      <c r="F401">
        <v>5</v>
      </c>
      <c r="G401">
        <v>2018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33</v>
      </c>
    </row>
    <row r="402" spans="1:14">
      <c r="A402" t="str">
        <f t="shared" si="6"/>
        <v>9234.5</v>
      </c>
      <c r="B402">
        <v>9234</v>
      </c>
      <c r="C402" t="s">
        <v>146</v>
      </c>
      <c r="D402" t="s">
        <v>32</v>
      </c>
      <c r="E402" t="s">
        <v>220</v>
      </c>
      <c r="F402">
        <v>5</v>
      </c>
      <c r="G402">
        <v>2018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40</v>
      </c>
    </row>
    <row r="403" spans="1:14">
      <c r="A403" t="str">
        <f t="shared" si="6"/>
        <v>9407.5</v>
      </c>
      <c r="B403">
        <v>9407</v>
      </c>
      <c r="C403" t="s">
        <v>174</v>
      </c>
      <c r="D403" t="s">
        <v>175</v>
      </c>
      <c r="E403" t="s">
        <v>220</v>
      </c>
      <c r="F403">
        <v>5</v>
      </c>
      <c r="G403">
        <v>2018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38</v>
      </c>
    </row>
    <row r="404" spans="1:14">
      <c r="A404" t="str">
        <f t="shared" si="6"/>
        <v>9496.5</v>
      </c>
      <c r="B404">
        <v>9496</v>
      </c>
      <c r="C404" t="s">
        <v>71</v>
      </c>
      <c r="D404" t="s">
        <v>21</v>
      </c>
      <c r="E404" t="s">
        <v>220</v>
      </c>
      <c r="F404">
        <v>5</v>
      </c>
      <c r="G404">
        <v>2018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37</v>
      </c>
    </row>
    <row r="405" spans="1:14">
      <c r="A405" t="str">
        <f t="shared" si="6"/>
        <v>9497.5</v>
      </c>
      <c r="B405">
        <v>9497</v>
      </c>
      <c r="C405" t="s">
        <v>171</v>
      </c>
      <c r="D405" t="s">
        <v>172</v>
      </c>
      <c r="E405" t="s">
        <v>220</v>
      </c>
      <c r="F405">
        <v>5</v>
      </c>
      <c r="G405">
        <v>2018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41</v>
      </c>
    </row>
    <row r="406" spans="1:14">
      <c r="A406" t="str">
        <f t="shared" si="6"/>
        <v>9730.5</v>
      </c>
      <c r="B406">
        <v>9730</v>
      </c>
      <c r="C406" t="s">
        <v>57</v>
      </c>
      <c r="D406" t="s">
        <v>58</v>
      </c>
      <c r="E406" t="s">
        <v>220</v>
      </c>
      <c r="F406">
        <v>5</v>
      </c>
      <c r="G406">
        <v>2018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41</v>
      </c>
    </row>
    <row r="407" spans="1:14">
      <c r="A407" t="str">
        <f t="shared" si="6"/>
        <v>9792.5</v>
      </c>
      <c r="B407">
        <v>9792</v>
      </c>
      <c r="C407" t="s">
        <v>176</v>
      </c>
      <c r="D407" t="s">
        <v>177</v>
      </c>
      <c r="E407" t="s">
        <v>220</v>
      </c>
      <c r="F407">
        <v>5</v>
      </c>
      <c r="G407">
        <v>2018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34</v>
      </c>
    </row>
    <row r="408" spans="1:14">
      <c r="A408" t="str">
        <f t="shared" si="6"/>
        <v>9800.5</v>
      </c>
      <c r="B408">
        <v>9800</v>
      </c>
      <c r="C408" t="s">
        <v>45</v>
      </c>
      <c r="D408" t="s">
        <v>46</v>
      </c>
      <c r="E408" t="s">
        <v>220</v>
      </c>
      <c r="F408">
        <v>5</v>
      </c>
      <c r="G408">
        <v>2018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38</v>
      </c>
    </row>
    <row r="409" spans="1:14">
      <c r="A409" t="str">
        <f t="shared" si="6"/>
        <v>9901.5</v>
      </c>
      <c r="B409">
        <v>9901</v>
      </c>
      <c r="C409" t="s">
        <v>147</v>
      </c>
      <c r="D409" t="s">
        <v>148</v>
      </c>
      <c r="E409" t="s">
        <v>220</v>
      </c>
      <c r="F409">
        <v>5</v>
      </c>
      <c r="G409">
        <v>2018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38</v>
      </c>
    </row>
    <row r="410" spans="1:14">
      <c r="A410" t="str">
        <f t="shared" si="6"/>
        <v>10066.5</v>
      </c>
      <c r="B410">
        <v>10066</v>
      </c>
      <c r="C410" t="s">
        <v>173</v>
      </c>
      <c r="D410" t="s">
        <v>39</v>
      </c>
      <c r="E410" t="s">
        <v>220</v>
      </c>
      <c r="F410">
        <v>5</v>
      </c>
      <c r="G410">
        <v>2018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38</v>
      </c>
    </row>
    <row r="411" spans="1:14">
      <c r="A411" t="str">
        <f t="shared" si="6"/>
        <v>10115.5</v>
      </c>
      <c r="B411">
        <v>10115</v>
      </c>
      <c r="C411" t="s">
        <v>178</v>
      </c>
      <c r="D411" t="s">
        <v>29</v>
      </c>
      <c r="E411" t="s">
        <v>220</v>
      </c>
      <c r="F411">
        <v>5</v>
      </c>
      <c r="G411">
        <v>2018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37</v>
      </c>
    </row>
    <row r="412" spans="1:14">
      <c r="A412" t="str">
        <f t="shared" si="6"/>
        <v>152.6</v>
      </c>
      <c r="B412">
        <v>152</v>
      </c>
      <c r="C412" t="s">
        <v>53</v>
      </c>
      <c r="D412" t="s">
        <v>54</v>
      </c>
      <c r="E412" t="s">
        <v>220</v>
      </c>
      <c r="F412">
        <v>6</v>
      </c>
      <c r="G412">
        <v>2018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34</v>
      </c>
    </row>
    <row r="413" spans="1:14">
      <c r="A413" t="str">
        <f t="shared" si="6"/>
        <v>672.6</v>
      </c>
      <c r="B413">
        <v>672</v>
      </c>
      <c r="C413" t="s">
        <v>64</v>
      </c>
      <c r="D413" t="s">
        <v>65</v>
      </c>
      <c r="E413" t="s">
        <v>220</v>
      </c>
      <c r="F413">
        <v>6</v>
      </c>
      <c r="G413">
        <v>2018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34</v>
      </c>
    </row>
    <row r="414" spans="1:14">
      <c r="A414" t="str">
        <f t="shared" si="6"/>
        <v>695.6</v>
      </c>
      <c r="B414">
        <v>695</v>
      </c>
      <c r="C414" t="s">
        <v>159</v>
      </c>
      <c r="D414" t="s">
        <v>160</v>
      </c>
      <c r="E414" t="s">
        <v>220</v>
      </c>
      <c r="F414">
        <v>6</v>
      </c>
      <c r="G414">
        <v>2018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32</v>
      </c>
    </row>
    <row r="415" spans="1:14">
      <c r="A415" t="str">
        <f t="shared" si="6"/>
        <v>817.6</v>
      </c>
      <c r="B415">
        <v>817</v>
      </c>
      <c r="C415" t="s">
        <v>138</v>
      </c>
      <c r="D415" t="s">
        <v>139</v>
      </c>
      <c r="E415" t="s">
        <v>220</v>
      </c>
      <c r="F415">
        <v>6</v>
      </c>
      <c r="G415">
        <v>2018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34</v>
      </c>
    </row>
    <row r="416" spans="1:14">
      <c r="A416" t="str">
        <f t="shared" si="6"/>
        <v>831.6</v>
      </c>
      <c r="B416">
        <v>831</v>
      </c>
      <c r="C416" t="s">
        <v>159</v>
      </c>
      <c r="D416" t="s">
        <v>161</v>
      </c>
      <c r="E416" t="s">
        <v>220</v>
      </c>
      <c r="F416">
        <v>6</v>
      </c>
      <c r="G416">
        <v>2018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34</v>
      </c>
    </row>
    <row r="417" spans="1:14">
      <c r="A417" t="str">
        <f t="shared" si="6"/>
        <v>834.6</v>
      </c>
      <c r="B417">
        <v>834</v>
      </c>
      <c r="C417" t="s">
        <v>154</v>
      </c>
      <c r="D417" t="s">
        <v>155</v>
      </c>
      <c r="E417" t="s">
        <v>220</v>
      </c>
      <c r="F417">
        <v>6</v>
      </c>
      <c r="G417">
        <v>2018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40</v>
      </c>
    </row>
    <row r="418" spans="1:14">
      <c r="A418" t="str">
        <f t="shared" si="6"/>
        <v>839.6</v>
      </c>
      <c r="B418">
        <v>839</v>
      </c>
      <c r="C418" t="s">
        <v>156</v>
      </c>
      <c r="D418" t="s">
        <v>157</v>
      </c>
      <c r="E418" t="s">
        <v>220</v>
      </c>
      <c r="F418">
        <v>6</v>
      </c>
      <c r="G418">
        <v>2018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40</v>
      </c>
    </row>
    <row r="419" spans="1:14">
      <c r="A419" t="str">
        <f t="shared" si="6"/>
        <v>852.6</v>
      </c>
      <c r="B419">
        <v>852</v>
      </c>
      <c r="C419" t="s">
        <v>63</v>
      </c>
      <c r="D419" t="s">
        <v>26</v>
      </c>
      <c r="E419" t="s">
        <v>220</v>
      </c>
      <c r="F419">
        <v>6</v>
      </c>
      <c r="G419">
        <v>2018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41</v>
      </c>
    </row>
    <row r="420" spans="1:14">
      <c r="A420" t="str">
        <f t="shared" si="6"/>
        <v>860.6</v>
      </c>
      <c r="B420">
        <v>860</v>
      </c>
      <c r="C420" t="s">
        <v>84</v>
      </c>
      <c r="D420" t="s">
        <v>85</v>
      </c>
      <c r="E420" t="s">
        <v>220</v>
      </c>
      <c r="F420">
        <v>6</v>
      </c>
      <c r="G420">
        <v>2018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41</v>
      </c>
    </row>
    <row r="421" spans="1:14">
      <c r="A421" t="str">
        <f t="shared" si="6"/>
        <v>1069.6</v>
      </c>
      <c r="B421">
        <v>1069</v>
      </c>
      <c r="C421" t="s">
        <v>180</v>
      </c>
      <c r="D421" t="s">
        <v>181</v>
      </c>
      <c r="E421" t="s">
        <v>220</v>
      </c>
      <c r="F421">
        <v>6</v>
      </c>
      <c r="G421">
        <v>2018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34</v>
      </c>
    </row>
    <row r="422" spans="1:14">
      <c r="A422" t="str">
        <f t="shared" si="6"/>
        <v>1073.6</v>
      </c>
      <c r="B422">
        <v>1073</v>
      </c>
      <c r="C422" t="s">
        <v>149</v>
      </c>
      <c r="D422" t="s">
        <v>150</v>
      </c>
      <c r="E422" t="s">
        <v>220</v>
      </c>
      <c r="F422">
        <v>6</v>
      </c>
      <c r="G422">
        <v>2018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38</v>
      </c>
    </row>
    <row r="423" spans="1:14">
      <c r="A423" t="str">
        <f t="shared" si="6"/>
        <v>1139.6</v>
      </c>
      <c r="B423">
        <v>1139</v>
      </c>
      <c r="C423" t="s">
        <v>61</v>
      </c>
      <c r="D423" t="s">
        <v>62</v>
      </c>
      <c r="E423" t="s">
        <v>220</v>
      </c>
      <c r="F423">
        <v>6</v>
      </c>
      <c r="G423">
        <v>2018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41</v>
      </c>
    </row>
    <row r="424" spans="1:14">
      <c r="A424" t="str">
        <f t="shared" si="6"/>
        <v>1143.6</v>
      </c>
      <c r="B424">
        <v>1143</v>
      </c>
      <c r="C424" t="s">
        <v>159</v>
      </c>
      <c r="D424" t="s">
        <v>27</v>
      </c>
      <c r="E424" t="s">
        <v>220</v>
      </c>
      <c r="F424">
        <v>6</v>
      </c>
      <c r="G424">
        <v>2018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41</v>
      </c>
    </row>
    <row r="425" spans="1:14">
      <c r="A425" t="str">
        <f t="shared" si="6"/>
        <v>1318.6</v>
      </c>
      <c r="B425">
        <v>1318</v>
      </c>
      <c r="C425" t="s">
        <v>67</v>
      </c>
      <c r="D425" t="s">
        <v>68</v>
      </c>
      <c r="E425" t="s">
        <v>220</v>
      </c>
      <c r="F425">
        <v>6</v>
      </c>
      <c r="G425">
        <v>2018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41</v>
      </c>
    </row>
    <row r="426" spans="1:14">
      <c r="A426" t="str">
        <f t="shared" si="6"/>
        <v>1319.6</v>
      </c>
      <c r="B426">
        <v>1319</v>
      </c>
      <c r="C426" t="s">
        <v>69</v>
      </c>
      <c r="D426" t="s">
        <v>70</v>
      </c>
      <c r="E426" t="s">
        <v>220</v>
      </c>
      <c r="F426">
        <v>6</v>
      </c>
      <c r="G426">
        <v>2018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32</v>
      </c>
    </row>
    <row r="427" spans="1:14">
      <c r="A427" t="str">
        <f t="shared" si="6"/>
        <v>1950.6</v>
      </c>
      <c r="B427">
        <v>1950</v>
      </c>
      <c r="C427" t="s">
        <v>36</v>
      </c>
      <c r="D427" t="s">
        <v>25</v>
      </c>
      <c r="E427" t="s">
        <v>220</v>
      </c>
      <c r="F427">
        <v>6</v>
      </c>
      <c r="G427">
        <v>2018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34</v>
      </c>
    </row>
    <row r="428" spans="1:14">
      <c r="A428" t="str">
        <f t="shared" si="6"/>
        <v>2010.6</v>
      </c>
      <c r="B428">
        <v>2010</v>
      </c>
      <c r="C428" t="s">
        <v>72</v>
      </c>
      <c r="D428" t="s">
        <v>73</v>
      </c>
      <c r="E428" t="s">
        <v>220</v>
      </c>
      <c r="F428">
        <v>6</v>
      </c>
      <c r="G428">
        <v>2018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41</v>
      </c>
    </row>
    <row r="429" spans="1:14">
      <c r="A429" t="str">
        <f t="shared" si="6"/>
        <v>2215.6</v>
      </c>
      <c r="B429">
        <v>2215</v>
      </c>
      <c r="C429" t="s">
        <v>78</v>
      </c>
      <c r="D429" t="s">
        <v>79</v>
      </c>
      <c r="E429" t="s">
        <v>220</v>
      </c>
      <c r="F429">
        <v>6</v>
      </c>
      <c r="G429">
        <v>2018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33</v>
      </c>
    </row>
    <row r="430" spans="1:14">
      <c r="A430" t="str">
        <f t="shared" si="6"/>
        <v>2245.6</v>
      </c>
      <c r="B430">
        <v>2245</v>
      </c>
      <c r="C430" t="s">
        <v>76</v>
      </c>
      <c r="D430" t="s">
        <v>77</v>
      </c>
      <c r="E430" t="s">
        <v>220</v>
      </c>
      <c r="F430">
        <v>6</v>
      </c>
      <c r="G430">
        <v>2018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38</v>
      </c>
    </row>
    <row r="431" spans="1:14">
      <c r="A431" t="str">
        <f t="shared" si="6"/>
        <v>2425.6</v>
      </c>
      <c r="B431">
        <v>2425</v>
      </c>
      <c r="C431" t="s">
        <v>80</v>
      </c>
      <c r="D431" t="s">
        <v>24</v>
      </c>
      <c r="E431" t="s">
        <v>220</v>
      </c>
      <c r="F431">
        <v>6</v>
      </c>
      <c r="G431">
        <v>2018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38</v>
      </c>
    </row>
    <row r="432" spans="1:14">
      <c r="A432" t="str">
        <f t="shared" si="6"/>
        <v>2496.6</v>
      </c>
      <c r="B432">
        <v>2496</v>
      </c>
      <c r="C432" t="s">
        <v>240</v>
      </c>
      <c r="D432" t="s">
        <v>241</v>
      </c>
      <c r="E432" t="s">
        <v>220</v>
      </c>
      <c r="F432">
        <v>6</v>
      </c>
      <c r="G432">
        <v>2018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34</v>
      </c>
    </row>
    <row r="433" spans="1:14">
      <c r="A433" t="str">
        <f t="shared" si="6"/>
        <v>2700.6</v>
      </c>
      <c r="B433">
        <v>2700</v>
      </c>
      <c r="C433" t="s">
        <v>151</v>
      </c>
      <c r="D433" t="s">
        <v>152</v>
      </c>
      <c r="E433" t="s">
        <v>220</v>
      </c>
      <c r="F433">
        <v>6</v>
      </c>
      <c r="G433">
        <v>2018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34</v>
      </c>
    </row>
    <row r="434" spans="1:14">
      <c r="A434" t="str">
        <f t="shared" si="6"/>
        <v>2715.6</v>
      </c>
      <c r="B434">
        <v>2715</v>
      </c>
      <c r="C434" t="s">
        <v>162</v>
      </c>
      <c r="D434" t="s">
        <v>163</v>
      </c>
      <c r="E434" t="s">
        <v>220</v>
      </c>
      <c r="F434">
        <v>6</v>
      </c>
      <c r="G434">
        <v>2018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38</v>
      </c>
    </row>
    <row r="435" spans="1:14">
      <c r="A435" t="str">
        <f t="shared" si="6"/>
        <v>2744.6</v>
      </c>
      <c r="B435">
        <v>2744</v>
      </c>
      <c r="C435" t="s">
        <v>164</v>
      </c>
      <c r="D435" t="s">
        <v>165</v>
      </c>
      <c r="E435" t="s">
        <v>220</v>
      </c>
      <c r="F435">
        <v>6</v>
      </c>
      <c r="G435">
        <v>2018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33</v>
      </c>
    </row>
    <row r="436" spans="1:14">
      <c r="A436" t="str">
        <f t="shared" si="6"/>
        <v>2791.6</v>
      </c>
      <c r="B436">
        <v>2791</v>
      </c>
      <c r="C436" t="s">
        <v>86</v>
      </c>
      <c r="D436" t="s">
        <v>29</v>
      </c>
      <c r="E436" t="s">
        <v>220</v>
      </c>
      <c r="F436">
        <v>6</v>
      </c>
      <c r="G436">
        <v>2018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37</v>
      </c>
    </row>
    <row r="437" spans="1:14">
      <c r="A437" t="str">
        <f t="shared" si="6"/>
        <v>3396.6</v>
      </c>
      <c r="B437">
        <v>3396</v>
      </c>
      <c r="C437" t="s">
        <v>88</v>
      </c>
      <c r="D437" t="s">
        <v>89</v>
      </c>
      <c r="E437" t="s">
        <v>220</v>
      </c>
      <c r="F437">
        <v>6</v>
      </c>
      <c r="G437">
        <v>2018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38</v>
      </c>
    </row>
    <row r="438" spans="1:14">
      <c r="A438" t="str">
        <f t="shared" si="6"/>
        <v>3477.6</v>
      </c>
      <c r="B438">
        <v>3477</v>
      </c>
      <c r="C438" t="s">
        <v>184</v>
      </c>
      <c r="D438" t="s">
        <v>185</v>
      </c>
      <c r="E438" t="s">
        <v>220</v>
      </c>
      <c r="F438">
        <v>6</v>
      </c>
      <c r="G438">
        <v>2018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40</v>
      </c>
    </row>
    <row r="439" spans="1:14">
      <c r="A439" t="str">
        <f t="shared" si="6"/>
        <v>3632.6</v>
      </c>
      <c r="B439">
        <v>3632</v>
      </c>
      <c r="C439" t="s">
        <v>90</v>
      </c>
      <c r="D439" t="s">
        <v>91</v>
      </c>
      <c r="E439" t="s">
        <v>220</v>
      </c>
      <c r="F439">
        <v>6</v>
      </c>
      <c r="G439">
        <v>2018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40</v>
      </c>
    </row>
    <row r="440" spans="1:14">
      <c r="A440" t="str">
        <f t="shared" si="6"/>
        <v>3671.6</v>
      </c>
      <c r="B440">
        <v>3671</v>
      </c>
      <c r="C440" t="s">
        <v>182</v>
      </c>
      <c r="D440" t="s">
        <v>183</v>
      </c>
      <c r="E440" t="s">
        <v>220</v>
      </c>
      <c r="F440">
        <v>6</v>
      </c>
      <c r="G440">
        <v>2018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41</v>
      </c>
    </row>
    <row r="441" spans="1:14">
      <c r="A441" t="str">
        <f t="shared" si="6"/>
        <v>3681.6</v>
      </c>
      <c r="B441">
        <v>3681</v>
      </c>
      <c r="C441" t="s">
        <v>92</v>
      </c>
      <c r="D441" t="s">
        <v>93</v>
      </c>
      <c r="E441" t="s">
        <v>220</v>
      </c>
      <c r="F441">
        <v>6</v>
      </c>
      <c r="G441">
        <v>2018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40</v>
      </c>
    </row>
    <row r="442" spans="1:14">
      <c r="A442" t="str">
        <f t="shared" si="6"/>
        <v>3686.6</v>
      </c>
      <c r="B442">
        <v>3686</v>
      </c>
      <c r="C442" t="s">
        <v>166</v>
      </c>
      <c r="D442" t="s">
        <v>167</v>
      </c>
      <c r="E442" t="s">
        <v>220</v>
      </c>
      <c r="F442">
        <v>6</v>
      </c>
      <c r="G442">
        <v>2018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40</v>
      </c>
    </row>
    <row r="443" spans="1:14">
      <c r="A443" t="str">
        <f t="shared" si="6"/>
        <v>3841.6</v>
      </c>
      <c r="B443">
        <v>3841</v>
      </c>
      <c r="C443" t="s">
        <v>186</v>
      </c>
      <c r="D443" t="s">
        <v>187</v>
      </c>
      <c r="E443" t="s">
        <v>220</v>
      </c>
      <c r="F443">
        <v>6</v>
      </c>
      <c r="G443">
        <v>2018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33</v>
      </c>
    </row>
    <row r="444" spans="1:14">
      <c r="A444" t="str">
        <f t="shared" si="6"/>
        <v>3915.6</v>
      </c>
      <c r="B444">
        <v>3915</v>
      </c>
      <c r="C444" t="s">
        <v>94</v>
      </c>
      <c r="D444" t="s">
        <v>95</v>
      </c>
      <c r="E444" t="s">
        <v>220</v>
      </c>
      <c r="F444">
        <v>6</v>
      </c>
      <c r="G444">
        <v>2018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41</v>
      </c>
    </row>
    <row r="445" spans="1:14">
      <c r="A445" t="str">
        <f t="shared" si="6"/>
        <v>4020.6</v>
      </c>
      <c r="B445">
        <v>4020</v>
      </c>
      <c r="C445" t="s">
        <v>98</v>
      </c>
      <c r="D445" t="s">
        <v>99</v>
      </c>
      <c r="E445" t="s">
        <v>220</v>
      </c>
      <c r="F445">
        <v>6</v>
      </c>
      <c r="G445">
        <v>2018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34</v>
      </c>
    </row>
    <row r="446" spans="1:14">
      <c r="A446" t="str">
        <f t="shared" si="6"/>
        <v>4065.6</v>
      </c>
      <c r="B446">
        <v>4065</v>
      </c>
      <c r="C446" t="s">
        <v>96</v>
      </c>
      <c r="D446" t="s">
        <v>97</v>
      </c>
      <c r="E446" t="s">
        <v>220</v>
      </c>
      <c r="F446">
        <v>6</v>
      </c>
      <c r="G446">
        <v>2018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37</v>
      </c>
    </row>
    <row r="447" spans="1:14">
      <c r="A447" t="str">
        <f t="shared" si="6"/>
        <v>4190.6</v>
      </c>
      <c r="B447">
        <v>4190</v>
      </c>
      <c r="C447" t="s">
        <v>158</v>
      </c>
      <c r="D447" t="s">
        <v>41</v>
      </c>
      <c r="E447" t="s">
        <v>220</v>
      </c>
      <c r="F447">
        <v>6</v>
      </c>
      <c r="G447">
        <v>2018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38</v>
      </c>
    </row>
    <row r="448" spans="1:14">
      <c r="A448" t="str">
        <f t="shared" si="6"/>
        <v>4475.6</v>
      </c>
      <c r="B448">
        <v>4475</v>
      </c>
      <c r="C448" t="s">
        <v>100</v>
      </c>
      <c r="D448" t="s">
        <v>44</v>
      </c>
      <c r="E448" t="s">
        <v>220</v>
      </c>
      <c r="F448">
        <v>6</v>
      </c>
      <c r="G448">
        <v>2018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38</v>
      </c>
    </row>
    <row r="449" spans="1:14">
      <c r="A449" t="str">
        <f t="shared" si="6"/>
        <v>4630.6</v>
      </c>
      <c r="B449">
        <v>4630</v>
      </c>
      <c r="C449" t="s">
        <v>151</v>
      </c>
      <c r="D449" t="s">
        <v>153</v>
      </c>
      <c r="E449" t="s">
        <v>220</v>
      </c>
      <c r="F449">
        <v>6</v>
      </c>
      <c r="G449">
        <v>2018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41</v>
      </c>
    </row>
    <row r="450" spans="1:14">
      <c r="A450" t="str">
        <f t="shared" si="6"/>
        <v>5429.6</v>
      </c>
      <c r="B450">
        <v>5429</v>
      </c>
      <c r="C450" t="s">
        <v>74</v>
      </c>
      <c r="D450" t="s">
        <v>75</v>
      </c>
      <c r="E450" t="s">
        <v>220</v>
      </c>
      <c r="F450">
        <v>6</v>
      </c>
      <c r="G450">
        <v>2018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34</v>
      </c>
    </row>
    <row r="451" spans="1:14">
      <c r="A451" t="str">
        <f t="shared" ref="A451:A514" si="7">$B451&amp;"."&amp;F451</f>
        <v>5436.6</v>
      </c>
      <c r="B451">
        <v>5436</v>
      </c>
      <c r="C451" t="s">
        <v>103</v>
      </c>
      <c r="D451" t="s">
        <v>104</v>
      </c>
      <c r="E451" t="s">
        <v>220</v>
      </c>
      <c r="F451">
        <v>6</v>
      </c>
      <c r="G451">
        <v>2018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33</v>
      </c>
    </row>
    <row r="452" spans="1:14">
      <c r="A452" t="str">
        <f t="shared" si="7"/>
        <v>5481.6</v>
      </c>
      <c r="B452">
        <v>5481</v>
      </c>
      <c r="C452" t="s">
        <v>105</v>
      </c>
      <c r="D452" t="s">
        <v>42</v>
      </c>
      <c r="E452" t="s">
        <v>220</v>
      </c>
      <c r="F452">
        <v>6</v>
      </c>
      <c r="G452">
        <v>2018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34</v>
      </c>
    </row>
    <row r="453" spans="1:14">
      <c r="A453" t="str">
        <f t="shared" si="7"/>
        <v>5532.6</v>
      </c>
      <c r="B453">
        <v>5532</v>
      </c>
      <c r="C453" t="s">
        <v>59</v>
      </c>
      <c r="D453" t="s">
        <v>60</v>
      </c>
      <c r="E453" t="s">
        <v>220</v>
      </c>
      <c r="F453">
        <v>6</v>
      </c>
      <c r="G453">
        <v>2018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40</v>
      </c>
    </row>
    <row r="454" spans="1:14">
      <c r="A454" t="str">
        <f t="shared" si="7"/>
        <v>5550.6</v>
      </c>
      <c r="B454">
        <v>5550</v>
      </c>
      <c r="C454" t="s">
        <v>83</v>
      </c>
      <c r="D454" t="s">
        <v>43</v>
      </c>
      <c r="E454" t="s">
        <v>220</v>
      </c>
      <c r="F454">
        <v>6</v>
      </c>
      <c r="G454">
        <v>2018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38</v>
      </c>
    </row>
    <row r="455" spans="1:14">
      <c r="A455" t="str">
        <f t="shared" si="7"/>
        <v>6065.6</v>
      </c>
      <c r="B455">
        <v>6065</v>
      </c>
      <c r="C455" t="s">
        <v>106</v>
      </c>
      <c r="D455" t="s">
        <v>107</v>
      </c>
      <c r="E455" t="s">
        <v>220</v>
      </c>
      <c r="F455">
        <v>6</v>
      </c>
      <c r="G455">
        <v>2018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33</v>
      </c>
    </row>
    <row r="456" spans="1:14">
      <c r="A456" t="str">
        <f t="shared" si="7"/>
        <v>6219.6</v>
      </c>
      <c r="B456">
        <v>6219</v>
      </c>
      <c r="C456" t="s">
        <v>110</v>
      </c>
      <c r="D456" t="s">
        <v>29</v>
      </c>
      <c r="E456" t="s">
        <v>220</v>
      </c>
      <c r="F456">
        <v>6</v>
      </c>
      <c r="G456">
        <v>2018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37</v>
      </c>
    </row>
    <row r="457" spans="1:14">
      <c r="A457" t="str">
        <f t="shared" si="7"/>
        <v>6690.6</v>
      </c>
      <c r="B457">
        <v>6690</v>
      </c>
      <c r="C457" t="s">
        <v>111</v>
      </c>
      <c r="D457" t="s">
        <v>112</v>
      </c>
      <c r="E457" t="s">
        <v>220</v>
      </c>
      <c r="F457">
        <v>6</v>
      </c>
      <c r="G457">
        <v>2018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34</v>
      </c>
    </row>
    <row r="458" spans="1:14">
      <c r="A458" t="str">
        <f t="shared" si="7"/>
        <v>6691.6</v>
      </c>
      <c r="B458">
        <v>6691</v>
      </c>
      <c r="C458" t="s">
        <v>113</v>
      </c>
      <c r="D458" t="s">
        <v>114</v>
      </c>
      <c r="E458" t="s">
        <v>220</v>
      </c>
      <c r="F458">
        <v>6</v>
      </c>
      <c r="G458">
        <v>2018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34</v>
      </c>
    </row>
    <row r="459" spans="1:14">
      <c r="A459" t="str">
        <f t="shared" si="7"/>
        <v>6735.6</v>
      </c>
      <c r="B459">
        <v>6735</v>
      </c>
      <c r="C459" t="s">
        <v>102</v>
      </c>
      <c r="D459" t="s">
        <v>34</v>
      </c>
      <c r="E459" t="s">
        <v>220</v>
      </c>
      <c r="F459">
        <v>6</v>
      </c>
      <c r="G459">
        <v>2018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40</v>
      </c>
    </row>
    <row r="460" spans="1:14">
      <c r="A460" t="str">
        <f t="shared" si="7"/>
        <v>6830.6</v>
      </c>
      <c r="B460">
        <v>6830</v>
      </c>
      <c r="C460" t="s">
        <v>101</v>
      </c>
      <c r="D460" t="s">
        <v>37</v>
      </c>
      <c r="E460" t="s">
        <v>220</v>
      </c>
      <c r="F460">
        <v>6</v>
      </c>
      <c r="G460">
        <v>2018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34</v>
      </c>
    </row>
    <row r="461" spans="1:14">
      <c r="A461" t="str">
        <f t="shared" si="7"/>
        <v>6887.6</v>
      </c>
      <c r="B461">
        <v>6887</v>
      </c>
      <c r="C461" t="s">
        <v>115</v>
      </c>
      <c r="D461" t="s">
        <v>116</v>
      </c>
      <c r="E461" t="s">
        <v>220</v>
      </c>
      <c r="F461">
        <v>6</v>
      </c>
      <c r="G461">
        <v>2018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38</v>
      </c>
    </row>
    <row r="462" spans="1:14">
      <c r="A462" t="str">
        <f t="shared" si="7"/>
        <v>7076.6</v>
      </c>
      <c r="B462">
        <v>7076</v>
      </c>
      <c r="C462" t="s">
        <v>249</v>
      </c>
      <c r="D462" t="s">
        <v>250</v>
      </c>
      <c r="E462" t="s">
        <v>220</v>
      </c>
      <c r="F462">
        <v>6</v>
      </c>
      <c r="G462">
        <v>2018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38</v>
      </c>
    </row>
    <row r="463" spans="1:14">
      <c r="A463" t="str">
        <f t="shared" si="7"/>
        <v>7081.6</v>
      </c>
      <c r="B463">
        <v>7081</v>
      </c>
      <c r="C463" t="s">
        <v>245</v>
      </c>
      <c r="D463" t="s">
        <v>246</v>
      </c>
      <c r="E463" t="s">
        <v>220</v>
      </c>
      <c r="F463">
        <v>6</v>
      </c>
      <c r="G463">
        <v>2018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34</v>
      </c>
    </row>
    <row r="464" spans="1:14">
      <c r="A464" t="str">
        <f t="shared" si="7"/>
        <v>7115.6</v>
      </c>
      <c r="B464">
        <v>7115</v>
      </c>
      <c r="C464" t="s">
        <v>117</v>
      </c>
      <c r="D464" t="s">
        <v>118</v>
      </c>
      <c r="E464" t="s">
        <v>220</v>
      </c>
      <c r="F464">
        <v>6</v>
      </c>
      <c r="G464">
        <v>2018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40</v>
      </c>
    </row>
    <row r="465" spans="1:14">
      <c r="A465" t="str">
        <f t="shared" si="7"/>
        <v>7206.6</v>
      </c>
      <c r="B465">
        <v>7206</v>
      </c>
      <c r="C465" t="s">
        <v>119</v>
      </c>
      <c r="D465" t="s">
        <v>31</v>
      </c>
      <c r="E465" t="s">
        <v>220</v>
      </c>
      <c r="F465">
        <v>6</v>
      </c>
      <c r="G465">
        <v>2018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41</v>
      </c>
    </row>
    <row r="466" spans="1:14">
      <c r="A466" t="str">
        <f t="shared" si="7"/>
        <v>7355.6</v>
      </c>
      <c r="B466">
        <v>7355</v>
      </c>
      <c r="C466" t="s">
        <v>168</v>
      </c>
      <c r="D466" t="s">
        <v>33</v>
      </c>
      <c r="E466" t="s">
        <v>220</v>
      </c>
      <c r="F466">
        <v>6</v>
      </c>
      <c r="G466">
        <v>2018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38</v>
      </c>
    </row>
    <row r="467" spans="1:14">
      <c r="A467" t="str">
        <f t="shared" si="7"/>
        <v>7625.6</v>
      </c>
      <c r="B467">
        <v>7625</v>
      </c>
      <c r="C467" t="s">
        <v>120</v>
      </c>
      <c r="D467" t="s">
        <v>27</v>
      </c>
      <c r="E467" t="s">
        <v>220</v>
      </c>
      <c r="F467">
        <v>6</v>
      </c>
      <c r="G467">
        <v>2018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41</v>
      </c>
    </row>
    <row r="468" spans="1:14">
      <c r="A468" t="str">
        <f t="shared" si="7"/>
        <v>7780.6</v>
      </c>
      <c r="B468">
        <v>7780</v>
      </c>
      <c r="C468" t="s">
        <v>123</v>
      </c>
      <c r="D468" t="s">
        <v>124</v>
      </c>
      <c r="E468" t="s">
        <v>220</v>
      </c>
      <c r="F468">
        <v>6</v>
      </c>
      <c r="G468">
        <v>2018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33</v>
      </c>
    </row>
    <row r="469" spans="1:14">
      <c r="A469" t="str">
        <f t="shared" si="7"/>
        <v>7781.6</v>
      </c>
      <c r="B469">
        <v>7781</v>
      </c>
      <c r="C469" t="s">
        <v>66</v>
      </c>
      <c r="D469" t="s">
        <v>35</v>
      </c>
      <c r="E469" t="s">
        <v>220</v>
      </c>
      <c r="F469">
        <v>6</v>
      </c>
      <c r="G469">
        <v>2018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41</v>
      </c>
    </row>
    <row r="470" spans="1:14">
      <c r="A470" t="str">
        <f t="shared" si="7"/>
        <v>7808.6</v>
      </c>
      <c r="B470">
        <v>7808</v>
      </c>
      <c r="C470" t="s">
        <v>137</v>
      </c>
      <c r="D470" t="s">
        <v>125</v>
      </c>
      <c r="E470" t="s">
        <v>220</v>
      </c>
      <c r="F470">
        <v>6</v>
      </c>
      <c r="G470">
        <v>2018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32</v>
      </c>
    </row>
    <row r="471" spans="1:14">
      <c r="A471" t="str">
        <f t="shared" si="7"/>
        <v>7810.6</v>
      </c>
      <c r="B471">
        <v>7810</v>
      </c>
      <c r="C471" t="s">
        <v>126</v>
      </c>
      <c r="D471" t="s">
        <v>127</v>
      </c>
      <c r="E471" t="s">
        <v>220</v>
      </c>
      <c r="F471">
        <v>6</v>
      </c>
      <c r="G471">
        <v>2018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33</v>
      </c>
    </row>
    <row r="472" spans="1:14">
      <c r="A472" t="str">
        <f t="shared" si="7"/>
        <v>7823.6</v>
      </c>
      <c r="B472">
        <v>7823</v>
      </c>
      <c r="C472" t="s">
        <v>121</v>
      </c>
      <c r="D472" t="s">
        <v>122</v>
      </c>
      <c r="E472" t="s">
        <v>220</v>
      </c>
      <c r="F472">
        <v>6</v>
      </c>
      <c r="G472">
        <v>2018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32</v>
      </c>
    </row>
    <row r="473" spans="1:14">
      <c r="A473" t="str">
        <f t="shared" si="7"/>
        <v>7830.6</v>
      </c>
      <c r="B473">
        <v>7830</v>
      </c>
      <c r="C473" t="s">
        <v>134</v>
      </c>
      <c r="D473" t="s">
        <v>135</v>
      </c>
      <c r="E473" t="s">
        <v>220</v>
      </c>
      <c r="F473">
        <v>6</v>
      </c>
      <c r="G473">
        <v>2018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34</v>
      </c>
    </row>
    <row r="474" spans="1:14">
      <c r="A474" t="str">
        <f t="shared" si="7"/>
        <v>7860.6</v>
      </c>
      <c r="B474">
        <v>7860</v>
      </c>
      <c r="C474" t="s">
        <v>128</v>
      </c>
      <c r="D474" t="s">
        <v>30</v>
      </c>
      <c r="E474" t="s">
        <v>220</v>
      </c>
      <c r="F474">
        <v>6</v>
      </c>
      <c r="G474">
        <v>2018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33</v>
      </c>
    </row>
    <row r="475" spans="1:14">
      <c r="A475" t="str">
        <f t="shared" si="7"/>
        <v>7958.6</v>
      </c>
      <c r="B475">
        <v>7958</v>
      </c>
      <c r="C475" t="s">
        <v>169</v>
      </c>
      <c r="D475" t="s">
        <v>20</v>
      </c>
      <c r="E475" t="s">
        <v>220</v>
      </c>
      <c r="F475">
        <v>6</v>
      </c>
      <c r="G475">
        <v>2018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33</v>
      </c>
    </row>
    <row r="476" spans="1:14">
      <c r="A476" t="str">
        <f t="shared" si="7"/>
        <v>7964.6</v>
      </c>
      <c r="B476">
        <v>7964</v>
      </c>
      <c r="C476" t="s">
        <v>130</v>
      </c>
      <c r="D476" t="s">
        <v>131</v>
      </c>
      <c r="E476" t="s">
        <v>220</v>
      </c>
      <c r="F476">
        <v>6</v>
      </c>
      <c r="G476">
        <v>2018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41</v>
      </c>
    </row>
    <row r="477" spans="1:14">
      <c r="A477" t="str">
        <f t="shared" si="7"/>
        <v>8135.6</v>
      </c>
      <c r="B477">
        <v>8135</v>
      </c>
      <c r="C477" t="s">
        <v>136</v>
      </c>
      <c r="D477" t="s">
        <v>38</v>
      </c>
      <c r="E477" t="s">
        <v>220</v>
      </c>
      <c r="F477">
        <v>6</v>
      </c>
      <c r="G477">
        <v>2018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33</v>
      </c>
    </row>
    <row r="478" spans="1:14">
      <c r="A478" t="str">
        <f t="shared" si="7"/>
        <v>8240.6</v>
      </c>
      <c r="B478">
        <v>8240</v>
      </c>
      <c r="C478" t="s">
        <v>55</v>
      </c>
      <c r="D478" t="s">
        <v>56</v>
      </c>
      <c r="E478" t="s">
        <v>220</v>
      </c>
      <c r="F478">
        <v>6</v>
      </c>
      <c r="G478">
        <v>2018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40</v>
      </c>
    </row>
    <row r="479" spans="1:14">
      <c r="A479" t="str">
        <f t="shared" si="7"/>
        <v>8344.6</v>
      </c>
      <c r="B479">
        <v>8344</v>
      </c>
      <c r="C479" t="s">
        <v>108</v>
      </c>
      <c r="D479" t="s">
        <v>109</v>
      </c>
      <c r="E479" t="s">
        <v>220</v>
      </c>
      <c r="F479">
        <v>6</v>
      </c>
      <c r="G479">
        <v>2018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32</v>
      </c>
    </row>
    <row r="480" spans="1:14">
      <c r="A480" t="str">
        <f t="shared" si="7"/>
        <v>8861.6</v>
      </c>
      <c r="B480">
        <v>8861</v>
      </c>
      <c r="C480" t="s">
        <v>140</v>
      </c>
      <c r="D480" t="s">
        <v>141</v>
      </c>
      <c r="E480" t="s">
        <v>220</v>
      </c>
      <c r="F480">
        <v>6</v>
      </c>
      <c r="G480">
        <v>2018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41</v>
      </c>
    </row>
    <row r="481" spans="1:14">
      <c r="A481" t="str">
        <f t="shared" si="7"/>
        <v>8995.6</v>
      </c>
      <c r="B481">
        <v>8995</v>
      </c>
      <c r="C481" t="s">
        <v>142</v>
      </c>
      <c r="D481" t="s">
        <v>143</v>
      </c>
      <c r="E481" t="s">
        <v>220</v>
      </c>
      <c r="F481">
        <v>6</v>
      </c>
      <c r="G481">
        <v>2018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40</v>
      </c>
    </row>
    <row r="482" spans="1:14">
      <c r="A482" t="str">
        <f t="shared" si="7"/>
        <v>9000.6</v>
      </c>
      <c r="B482">
        <v>9000</v>
      </c>
      <c r="C482" t="s">
        <v>132</v>
      </c>
      <c r="D482" t="s">
        <v>133</v>
      </c>
      <c r="E482" t="s">
        <v>220</v>
      </c>
      <c r="F482">
        <v>6</v>
      </c>
      <c r="G482">
        <v>2018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40</v>
      </c>
    </row>
    <row r="483" spans="1:14">
      <c r="A483" t="str">
        <f t="shared" si="7"/>
        <v>9201.6</v>
      </c>
      <c r="B483">
        <v>9201</v>
      </c>
      <c r="C483" t="s">
        <v>247</v>
      </c>
      <c r="D483" t="s">
        <v>170</v>
      </c>
      <c r="E483" t="s">
        <v>220</v>
      </c>
      <c r="F483">
        <v>6</v>
      </c>
      <c r="G483">
        <v>2018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33</v>
      </c>
    </row>
    <row r="484" spans="1:14">
      <c r="A484" t="str">
        <f t="shared" si="7"/>
        <v>9234.6</v>
      </c>
      <c r="B484">
        <v>9234</v>
      </c>
      <c r="C484" t="s">
        <v>146</v>
      </c>
      <c r="D484" t="s">
        <v>32</v>
      </c>
      <c r="E484" t="s">
        <v>220</v>
      </c>
      <c r="F484">
        <v>6</v>
      </c>
      <c r="G484">
        <v>2018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40</v>
      </c>
    </row>
    <row r="485" spans="1:14">
      <c r="A485" t="str">
        <f t="shared" si="7"/>
        <v>9407.6</v>
      </c>
      <c r="B485">
        <v>9407</v>
      </c>
      <c r="C485" t="s">
        <v>174</v>
      </c>
      <c r="D485" t="s">
        <v>175</v>
      </c>
      <c r="E485" t="s">
        <v>220</v>
      </c>
      <c r="F485">
        <v>6</v>
      </c>
      <c r="G485">
        <v>2018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38</v>
      </c>
    </row>
    <row r="486" spans="1:14">
      <c r="A486" t="str">
        <f t="shared" si="7"/>
        <v>9496.6</v>
      </c>
      <c r="B486">
        <v>9496</v>
      </c>
      <c r="C486" t="s">
        <v>71</v>
      </c>
      <c r="D486" t="s">
        <v>21</v>
      </c>
      <c r="E486" t="s">
        <v>220</v>
      </c>
      <c r="F486">
        <v>6</v>
      </c>
      <c r="G486">
        <v>2018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37</v>
      </c>
    </row>
    <row r="487" spans="1:14">
      <c r="A487" t="str">
        <f t="shared" si="7"/>
        <v>9497.6</v>
      </c>
      <c r="B487">
        <v>9497</v>
      </c>
      <c r="C487" t="s">
        <v>171</v>
      </c>
      <c r="D487" t="s">
        <v>172</v>
      </c>
      <c r="E487" t="s">
        <v>220</v>
      </c>
      <c r="F487">
        <v>6</v>
      </c>
      <c r="G487">
        <v>2018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41</v>
      </c>
    </row>
    <row r="488" spans="1:14">
      <c r="A488" t="str">
        <f t="shared" si="7"/>
        <v>9730.6</v>
      </c>
      <c r="B488">
        <v>9730</v>
      </c>
      <c r="C488" t="s">
        <v>57</v>
      </c>
      <c r="D488" t="s">
        <v>58</v>
      </c>
      <c r="E488" t="s">
        <v>220</v>
      </c>
      <c r="F488">
        <v>6</v>
      </c>
      <c r="G488">
        <v>2018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41</v>
      </c>
    </row>
    <row r="489" spans="1:14">
      <c r="A489" t="str">
        <f t="shared" si="7"/>
        <v>9792.6</v>
      </c>
      <c r="B489">
        <v>9792</v>
      </c>
      <c r="C489" t="s">
        <v>176</v>
      </c>
      <c r="D489" t="s">
        <v>177</v>
      </c>
      <c r="E489" t="s">
        <v>220</v>
      </c>
      <c r="F489">
        <v>6</v>
      </c>
      <c r="G489">
        <v>2018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34</v>
      </c>
    </row>
    <row r="490" spans="1:14">
      <c r="A490" t="str">
        <f t="shared" si="7"/>
        <v>9800.6</v>
      </c>
      <c r="B490">
        <v>9800</v>
      </c>
      <c r="C490" t="s">
        <v>45</v>
      </c>
      <c r="D490" t="s">
        <v>46</v>
      </c>
      <c r="E490" t="s">
        <v>220</v>
      </c>
      <c r="F490">
        <v>6</v>
      </c>
      <c r="G490">
        <v>2018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38</v>
      </c>
    </row>
    <row r="491" spans="1:14">
      <c r="A491" t="str">
        <f t="shared" si="7"/>
        <v>9901.6</v>
      </c>
      <c r="B491">
        <v>9901</v>
      </c>
      <c r="C491" t="s">
        <v>147</v>
      </c>
      <c r="D491" t="s">
        <v>148</v>
      </c>
      <c r="E491" t="s">
        <v>220</v>
      </c>
      <c r="F491">
        <v>6</v>
      </c>
      <c r="G491">
        <v>2018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38</v>
      </c>
    </row>
    <row r="492" spans="1:14">
      <c r="A492" t="str">
        <f t="shared" si="7"/>
        <v>10066.6</v>
      </c>
      <c r="B492">
        <v>10066</v>
      </c>
      <c r="C492" t="s">
        <v>173</v>
      </c>
      <c r="D492" t="s">
        <v>39</v>
      </c>
      <c r="E492" t="s">
        <v>220</v>
      </c>
      <c r="F492">
        <v>6</v>
      </c>
      <c r="G492">
        <v>2018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38</v>
      </c>
    </row>
    <row r="493" spans="1:14">
      <c r="A493" t="str">
        <f t="shared" si="7"/>
        <v>10115.6</v>
      </c>
      <c r="B493">
        <v>10115</v>
      </c>
      <c r="C493" t="s">
        <v>178</v>
      </c>
      <c r="D493" t="s">
        <v>29</v>
      </c>
      <c r="E493" t="s">
        <v>220</v>
      </c>
      <c r="F493">
        <v>6</v>
      </c>
      <c r="G493">
        <v>2018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37</v>
      </c>
    </row>
    <row r="494" spans="1:14">
      <c r="A494" t="str">
        <f t="shared" si="7"/>
        <v>152.7</v>
      </c>
      <c r="B494">
        <v>152</v>
      </c>
      <c r="C494" t="s">
        <v>53</v>
      </c>
      <c r="D494" t="s">
        <v>54</v>
      </c>
      <c r="E494" t="s">
        <v>220</v>
      </c>
      <c r="F494">
        <v>7</v>
      </c>
      <c r="G494">
        <v>2018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34</v>
      </c>
    </row>
    <row r="495" spans="1:14">
      <c r="A495" t="str">
        <f t="shared" si="7"/>
        <v>672.7</v>
      </c>
      <c r="B495">
        <v>672</v>
      </c>
      <c r="C495" t="s">
        <v>64</v>
      </c>
      <c r="D495" t="s">
        <v>65</v>
      </c>
      <c r="E495" t="s">
        <v>220</v>
      </c>
      <c r="F495">
        <v>7</v>
      </c>
      <c r="G495">
        <v>2018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34</v>
      </c>
    </row>
    <row r="496" spans="1:14">
      <c r="A496" t="str">
        <f t="shared" si="7"/>
        <v>695.7</v>
      </c>
      <c r="B496">
        <v>695</v>
      </c>
      <c r="C496" t="s">
        <v>159</v>
      </c>
      <c r="D496" t="s">
        <v>160</v>
      </c>
      <c r="E496" t="s">
        <v>220</v>
      </c>
      <c r="F496">
        <v>7</v>
      </c>
      <c r="G496">
        <v>2018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32</v>
      </c>
    </row>
    <row r="497" spans="1:14">
      <c r="A497" t="str">
        <f t="shared" si="7"/>
        <v>817.7</v>
      </c>
      <c r="B497">
        <v>817</v>
      </c>
      <c r="C497" t="s">
        <v>138</v>
      </c>
      <c r="D497" t="s">
        <v>139</v>
      </c>
      <c r="E497" t="s">
        <v>220</v>
      </c>
      <c r="F497">
        <v>7</v>
      </c>
      <c r="G497">
        <v>2018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34</v>
      </c>
    </row>
    <row r="498" spans="1:14">
      <c r="A498" t="str">
        <f t="shared" si="7"/>
        <v>831.7</v>
      </c>
      <c r="B498">
        <v>831</v>
      </c>
      <c r="C498" t="s">
        <v>159</v>
      </c>
      <c r="D498" t="s">
        <v>161</v>
      </c>
      <c r="E498" t="s">
        <v>220</v>
      </c>
      <c r="F498">
        <v>7</v>
      </c>
      <c r="G498">
        <v>2018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34</v>
      </c>
    </row>
    <row r="499" spans="1:14">
      <c r="A499" t="str">
        <f t="shared" si="7"/>
        <v>834.7</v>
      </c>
      <c r="B499">
        <v>834</v>
      </c>
      <c r="C499" t="s">
        <v>154</v>
      </c>
      <c r="D499" t="s">
        <v>155</v>
      </c>
      <c r="E499" t="s">
        <v>220</v>
      </c>
      <c r="F499">
        <v>7</v>
      </c>
      <c r="G499">
        <v>2018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40</v>
      </c>
    </row>
    <row r="500" spans="1:14">
      <c r="A500" t="str">
        <f t="shared" si="7"/>
        <v>839.7</v>
      </c>
      <c r="B500">
        <v>839</v>
      </c>
      <c r="C500" t="s">
        <v>156</v>
      </c>
      <c r="D500" t="s">
        <v>157</v>
      </c>
      <c r="E500" t="s">
        <v>220</v>
      </c>
      <c r="F500">
        <v>7</v>
      </c>
      <c r="G500">
        <v>2018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40</v>
      </c>
    </row>
    <row r="501" spans="1:14">
      <c r="A501" t="str">
        <f t="shared" si="7"/>
        <v>852.7</v>
      </c>
      <c r="B501">
        <v>852</v>
      </c>
      <c r="C501" t="s">
        <v>63</v>
      </c>
      <c r="D501" t="s">
        <v>26</v>
      </c>
      <c r="E501" t="s">
        <v>220</v>
      </c>
      <c r="F501">
        <v>7</v>
      </c>
      <c r="G501">
        <v>2018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41</v>
      </c>
    </row>
    <row r="502" spans="1:14">
      <c r="A502" t="str">
        <f t="shared" si="7"/>
        <v>860.7</v>
      </c>
      <c r="B502">
        <v>860</v>
      </c>
      <c r="C502" t="s">
        <v>84</v>
      </c>
      <c r="D502" t="s">
        <v>85</v>
      </c>
      <c r="E502" t="s">
        <v>220</v>
      </c>
      <c r="F502">
        <v>7</v>
      </c>
      <c r="G502">
        <v>2018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41</v>
      </c>
    </row>
    <row r="503" spans="1:14">
      <c r="A503" t="str">
        <f t="shared" si="7"/>
        <v>1069.7</v>
      </c>
      <c r="B503">
        <v>1069</v>
      </c>
      <c r="C503" t="s">
        <v>180</v>
      </c>
      <c r="D503" t="s">
        <v>181</v>
      </c>
      <c r="E503" t="s">
        <v>220</v>
      </c>
      <c r="F503">
        <v>7</v>
      </c>
      <c r="G503">
        <v>2018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34</v>
      </c>
    </row>
    <row r="504" spans="1:14">
      <c r="A504" t="str">
        <f t="shared" si="7"/>
        <v>1073.7</v>
      </c>
      <c r="B504">
        <v>1073</v>
      </c>
      <c r="C504" t="s">
        <v>149</v>
      </c>
      <c r="D504" t="s">
        <v>150</v>
      </c>
      <c r="E504" t="s">
        <v>220</v>
      </c>
      <c r="F504">
        <v>7</v>
      </c>
      <c r="G504">
        <v>2018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38</v>
      </c>
    </row>
    <row r="505" spans="1:14">
      <c r="A505" t="str">
        <f t="shared" si="7"/>
        <v>1139.7</v>
      </c>
      <c r="B505">
        <v>1139</v>
      </c>
      <c r="C505" t="s">
        <v>61</v>
      </c>
      <c r="D505" t="s">
        <v>62</v>
      </c>
      <c r="E505" t="s">
        <v>220</v>
      </c>
      <c r="F505">
        <v>7</v>
      </c>
      <c r="G505">
        <v>2018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41</v>
      </c>
    </row>
    <row r="506" spans="1:14">
      <c r="A506" t="str">
        <f t="shared" si="7"/>
        <v>1143.7</v>
      </c>
      <c r="B506">
        <v>1143</v>
      </c>
      <c r="C506" t="s">
        <v>159</v>
      </c>
      <c r="D506" t="s">
        <v>27</v>
      </c>
      <c r="E506" t="s">
        <v>220</v>
      </c>
      <c r="F506">
        <v>7</v>
      </c>
      <c r="G506">
        <v>2018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41</v>
      </c>
    </row>
    <row r="507" spans="1:14">
      <c r="A507" t="str">
        <f t="shared" si="7"/>
        <v>1318.7</v>
      </c>
      <c r="B507">
        <v>1318</v>
      </c>
      <c r="C507" t="s">
        <v>67</v>
      </c>
      <c r="D507" t="s">
        <v>68</v>
      </c>
      <c r="E507" t="s">
        <v>220</v>
      </c>
      <c r="F507">
        <v>7</v>
      </c>
      <c r="G507">
        <v>2018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41</v>
      </c>
    </row>
    <row r="508" spans="1:14">
      <c r="A508" t="str">
        <f t="shared" si="7"/>
        <v>1319.7</v>
      </c>
      <c r="B508">
        <v>1319</v>
      </c>
      <c r="C508" t="s">
        <v>69</v>
      </c>
      <c r="D508" t="s">
        <v>70</v>
      </c>
      <c r="E508" t="s">
        <v>220</v>
      </c>
      <c r="F508">
        <v>7</v>
      </c>
      <c r="G508">
        <v>2018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32</v>
      </c>
    </row>
    <row r="509" spans="1:14">
      <c r="A509" t="str">
        <f t="shared" si="7"/>
        <v>1950.7</v>
      </c>
      <c r="B509">
        <v>1950</v>
      </c>
      <c r="C509" t="s">
        <v>36</v>
      </c>
      <c r="D509" t="s">
        <v>25</v>
      </c>
      <c r="E509" t="s">
        <v>220</v>
      </c>
      <c r="F509">
        <v>7</v>
      </c>
      <c r="G509">
        <v>2018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34</v>
      </c>
    </row>
    <row r="510" spans="1:14">
      <c r="A510" t="str">
        <f t="shared" si="7"/>
        <v>2010.7</v>
      </c>
      <c r="B510">
        <v>2010</v>
      </c>
      <c r="C510" t="s">
        <v>72</v>
      </c>
      <c r="D510" t="s">
        <v>73</v>
      </c>
      <c r="E510" t="s">
        <v>220</v>
      </c>
      <c r="F510">
        <v>7</v>
      </c>
      <c r="G510">
        <v>2018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41</v>
      </c>
    </row>
    <row r="511" spans="1:14">
      <c r="A511" t="str">
        <f t="shared" si="7"/>
        <v>2215.7</v>
      </c>
      <c r="B511">
        <v>2215</v>
      </c>
      <c r="C511" t="s">
        <v>78</v>
      </c>
      <c r="D511" t="s">
        <v>79</v>
      </c>
      <c r="E511" t="s">
        <v>220</v>
      </c>
      <c r="F511">
        <v>7</v>
      </c>
      <c r="G511">
        <v>2018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33</v>
      </c>
    </row>
    <row r="512" spans="1:14">
      <c r="A512" t="str">
        <f t="shared" si="7"/>
        <v>2245.7</v>
      </c>
      <c r="B512">
        <v>2245</v>
      </c>
      <c r="C512" t="s">
        <v>76</v>
      </c>
      <c r="D512" t="s">
        <v>77</v>
      </c>
      <c r="E512" t="s">
        <v>220</v>
      </c>
      <c r="F512">
        <v>7</v>
      </c>
      <c r="G512">
        <v>2018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38</v>
      </c>
    </row>
    <row r="513" spans="1:14">
      <c r="A513" t="str">
        <f t="shared" si="7"/>
        <v>2425.7</v>
      </c>
      <c r="B513">
        <v>2425</v>
      </c>
      <c r="C513" t="s">
        <v>80</v>
      </c>
      <c r="D513" t="s">
        <v>24</v>
      </c>
      <c r="E513" t="s">
        <v>220</v>
      </c>
      <c r="F513">
        <v>7</v>
      </c>
      <c r="G513">
        <v>2018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38</v>
      </c>
    </row>
    <row r="514" spans="1:14">
      <c r="A514" t="str">
        <f t="shared" si="7"/>
        <v>2496.7</v>
      </c>
      <c r="B514">
        <v>2496</v>
      </c>
      <c r="C514" t="s">
        <v>240</v>
      </c>
      <c r="D514" t="s">
        <v>241</v>
      </c>
      <c r="E514" t="s">
        <v>220</v>
      </c>
      <c r="F514">
        <v>7</v>
      </c>
      <c r="G514">
        <v>2018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34</v>
      </c>
    </row>
    <row r="515" spans="1:14">
      <c r="A515" t="str">
        <f t="shared" ref="A515:A578" si="8">$B515&amp;"."&amp;F515</f>
        <v>2700.7</v>
      </c>
      <c r="B515">
        <v>2700</v>
      </c>
      <c r="C515" t="s">
        <v>151</v>
      </c>
      <c r="D515" t="s">
        <v>152</v>
      </c>
      <c r="E515" t="s">
        <v>220</v>
      </c>
      <c r="F515">
        <v>7</v>
      </c>
      <c r="G515">
        <v>2018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34</v>
      </c>
    </row>
    <row r="516" spans="1:14">
      <c r="A516" t="str">
        <f t="shared" si="8"/>
        <v>2715.7</v>
      </c>
      <c r="B516">
        <v>2715</v>
      </c>
      <c r="C516" t="s">
        <v>162</v>
      </c>
      <c r="D516" t="s">
        <v>163</v>
      </c>
      <c r="E516" t="s">
        <v>220</v>
      </c>
      <c r="F516">
        <v>7</v>
      </c>
      <c r="G516">
        <v>2018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38</v>
      </c>
    </row>
    <row r="517" spans="1:14">
      <c r="A517" t="str">
        <f t="shared" si="8"/>
        <v>2744.7</v>
      </c>
      <c r="B517">
        <v>2744</v>
      </c>
      <c r="C517" t="s">
        <v>164</v>
      </c>
      <c r="D517" t="s">
        <v>165</v>
      </c>
      <c r="E517" t="s">
        <v>220</v>
      </c>
      <c r="F517">
        <v>7</v>
      </c>
      <c r="G517">
        <v>2018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33</v>
      </c>
    </row>
    <row r="518" spans="1:14">
      <c r="A518" t="str">
        <f t="shared" si="8"/>
        <v>2791.7</v>
      </c>
      <c r="B518">
        <v>2791</v>
      </c>
      <c r="C518" t="s">
        <v>86</v>
      </c>
      <c r="D518" t="s">
        <v>29</v>
      </c>
      <c r="E518" t="s">
        <v>220</v>
      </c>
      <c r="F518">
        <v>7</v>
      </c>
      <c r="G518">
        <v>2018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37</v>
      </c>
    </row>
    <row r="519" spans="1:14">
      <c r="A519" t="str">
        <f t="shared" si="8"/>
        <v>3396.7</v>
      </c>
      <c r="B519">
        <v>3396</v>
      </c>
      <c r="C519" t="s">
        <v>88</v>
      </c>
      <c r="D519" t="s">
        <v>89</v>
      </c>
      <c r="E519" t="s">
        <v>220</v>
      </c>
      <c r="F519">
        <v>7</v>
      </c>
      <c r="G519">
        <v>2018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38</v>
      </c>
    </row>
    <row r="520" spans="1:14">
      <c r="A520" t="str">
        <f t="shared" si="8"/>
        <v>3477.7</v>
      </c>
      <c r="B520">
        <v>3477</v>
      </c>
      <c r="C520" t="s">
        <v>184</v>
      </c>
      <c r="D520" t="s">
        <v>185</v>
      </c>
      <c r="E520" t="s">
        <v>220</v>
      </c>
      <c r="F520">
        <v>7</v>
      </c>
      <c r="G520">
        <v>2018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40</v>
      </c>
    </row>
    <row r="521" spans="1:14">
      <c r="A521" t="str">
        <f t="shared" si="8"/>
        <v>3632.7</v>
      </c>
      <c r="B521">
        <v>3632</v>
      </c>
      <c r="C521" t="s">
        <v>90</v>
      </c>
      <c r="D521" t="s">
        <v>91</v>
      </c>
      <c r="E521" t="s">
        <v>220</v>
      </c>
      <c r="F521">
        <v>7</v>
      </c>
      <c r="G521">
        <v>2018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40</v>
      </c>
    </row>
    <row r="522" spans="1:14">
      <c r="A522" t="str">
        <f t="shared" si="8"/>
        <v>3671.7</v>
      </c>
      <c r="B522">
        <v>3671</v>
      </c>
      <c r="C522" t="s">
        <v>182</v>
      </c>
      <c r="D522" t="s">
        <v>183</v>
      </c>
      <c r="E522" t="s">
        <v>220</v>
      </c>
      <c r="F522">
        <v>7</v>
      </c>
      <c r="G522">
        <v>2018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41</v>
      </c>
    </row>
    <row r="523" spans="1:14">
      <c r="A523" t="str">
        <f t="shared" si="8"/>
        <v>3681.7</v>
      </c>
      <c r="B523">
        <v>3681</v>
      </c>
      <c r="C523" t="s">
        <v>92</v>
      </c>
      <c r="D523" t="s">
        <v>93</v>
      </c>
      <c r="E523" t="s">
        <v>220</v>
      </c>
      <c r="F523">
        <v>7</v>
      </c>
      <c r="G523">
        <v>2018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40</v>
      </c>
    </row>
    <row r="524" spans="1:14">
      <c r="A524" t="str">
        <f t="shared" si="8"/>
        <v>3686.7</v>
      </c>
      <c r="B524">
        <v>3686</v>
      </c>
      <c r="C524" t="s">
        <v>166</v>
      </c>
      <c r="D524" t="s">
        <v>167</v>
      </c>
      <c r="E524" t="s">
        <v>220</v>
      </c>
      <c r="F524">
        <v>7</v>
      </c>
      <c r="G524">
        <v>2018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40</v>
      </c>
    </row>
    <row r="525" spans="1:14">
      <c r="A525" t="str">
        <f t="shared" si="8"/>
        <v>3841.7</v>
      </c>
      <c r="B525">
        <v>3841</v>
      </c>
      <c r="C525" t="s">
        <v>186</v>
      </c>
      <c r="D525" t="s">
        <v>187</v>
      </c>
      <c r="E525" t="s">
        <v>220</v>
      </c>
      <c r="F525">
        <v>7</v>
      </c>
      <c r="G525">
        <v>2018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33</v>
      </c>
    </row>
    <row r="526" spans="1:14">
      <c r="A526" t="str">
        <f t="shared" si="8"/>
        <v>3915.7</v>
      </c>
      <c r="B526">
        <v>3915</v>
      </c>
      <c r="C526" t="s">
        <v>94</v>
      </c>
      <c r="D526" t="s">
        <v>95</v>
      </c>
      <c r="E526" t="s">
        <v>220</v>
      </c>
      <c r="F526">
        <v>7</v>
      </c>
      <c r="G526">
        <v>2018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41</v>
      </c>
    </row>
    <row r="527" spans="1:14">
      <c r="A527" t="str">
        <f t="shared" si="8"/>
        <v>4020.7</v>
      </c>
      <c r="B527">
        <v>4020</v>
      </c>
      <c r="C527" t="s">
        <v>98</v>
      </c>
      <c r="D527" t="s">
        <v>99</v>
      </c>
      <c r="E527" t="s">
        <v>220</v>
      </c>
      <c r="F527">
        <v>7</v>
      </c>
      <c r="G527">
        <v>2018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34</v>
      </c>
    </row>
    <row r="528" spans="1:14">
      <c r="A528" t="str">
        <f t="shared" si="8"/>
        <v>4065.7</v>
      </c>
      <c r="B528">
        <v>4065</v>
      </c>
      <c r="C528" t="s">
        <v>96</v>
      </c>
      <c r="D528" t="s">
        <v>97</v>
      </c>
      <c r="E528" t="s">
        <v>220</v>
      </c>
      <c r="F528">
        <v>7</v>
      </c>
      <c r="G528">
        <v>2018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37</v>
      </c>
    </row>
    <row r="529" spans="1:14">
      <c r="A529" t="str">
        <f t="shared" si="8"/>
        <v>4190.7</v>
      </c>
      <c r="B529">
        <v>4190</v>
      </c>
      <c r="C529" t="s">
        <v>158</v>
      </c>
      <c r="D529" t="s">
        <v>41</v>
      </c>
      <c r="E529" t="s">
        <v>220</v>
      </c>
      <c r="F529">
        <v>7</v>
      </c>
      <c r="G529">
        <v>2018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38</v>
      </c>
    </row>
    <row r="530" spans="1:14">
      <c r="A530" t="str">
        <f t="shared" si="8"/>
        <v>4475.7</v>
      </c>
      <c r="B530">
        <v>4475</v>
      </c>
      <c r="C530" t="s">
        <v>100</v>
      </c>
      <c r="D530" t="s">
        <v>44</v>
      </c>
      <c r="E530" t="s">
        <v>220</v>
      </c>
      <c r="F530">
        <v>7</v>
      </c>
      <c r="G530">
        <v>2018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38</v>
      </c>
    </row>
    <row r="531" spans="1:14">
      <c r="A531" t="str">
        <f t="shared" si="8"/>
        <v>4630.7</v>
      </c>
      <c r="B531">
        <v>4630</v>
      </c>
      <c r="C531" t="s">
        <v>151</v>
      </c>
      <c r="D531" t="s">
        <v>153</v>
      </c>
      <c r="E531" t="s">
        <v>220</v>
      </c>
      <c r="F531">
        <v>7</v>
      </c>
      <c r="G531">
        <v>2018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41</v>
      </c>
    </row>
    <row r="532" spans="1:14">
      <c r="A532" t="str">
        <f t="shared" si="8"/>
        <v>5429.7</v>
      </c>
      <c r="B532">
        <v>5429</v>
      </c>
      <c r="C532" t="s">
        <v>74</v>
      </c>
      <c r="D532" t="s">
        <v>75</v>
      </c>
      <c r="E532" t="s">
        <v>220</v>
      </c>
      <c r="F532">
        <v>7</v>
      </c>
      <c r="G532">
        <v>2018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34</v>
      </c>
    </row>
    <row r="533" spans="1:14">
      <c r="A533" t="str">
        <f t="shared" si="8"/>
        <v>5436.7</v>
      </c>
      <c r="B533">
        <v>5436</v>
      </c>
      <c r="C533" t="s">
        <v>103</v>
      </c>
      <c r="D533" t="s">
        <v>104</v>
      </c>
      <c r="E533" t="s">
        <v>220</v>
      </c>
      <c r="F533">
        <v>7</v>
      </c>
      <c r="G533">
        <v>2018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33</v>
      </c>
    </row>
    <row r="534" spans="1:14">
      <c r="A534" t="str">
        <f t="shared" si="8"/>
        <v>5481.7</v>
      </c>
      <c r="B534">
        <v>5481</v>
      </c>
      <c r="C534" t="s">
        <v>105</v>
      </c>
      <c r="D534" t="s">
        <v>42</v>
      </c>
      <c r="E534" t="s">
        <v>220</v>
      </c>
      <c r="F534">
        <v>7</v>
      </c>
      <c r="G534">
        <v>2018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34</v>
      </c>
    </row>
    <row r="535" spans="1:14">
      <c r="A535" t="str">
        <f t="shared" si="8"/>
        <v>5532.7</v>
      </c>
      <c r="B535">
        <v>5532</v>
      </c>
      <c r="C535" t="s">
        <v>59</v>
      </c>
      <c r="D535" t="s">
        <v>60</v>
      </c>
      <c r="E535" t="s">
        <v>220</v>
      </c>
      <c r="F535">
        <v>7</v>
      </c>
      <c r="G535">
        <v>2018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40</v>
      </c>
    </row>
    <row r="536" spans="1:14">
      <c r="A536" t="str">
        <f t="shared" si="8"/>
        <v>5550.7</v>
      </c>
      <c r="B536">
        <v>5550</v>
      </c>
      <c r="C536" t="s">
        <v>83</v>
      </c>
      <c r="D536" t="s">
        <v>43</v>
      </c>
      <c r="E536" t="s">
        <v>220</v>
      </c>
      <c r="F536">
        <v>7</v>
      </c>
      <c r="G536">
        <v>2018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38</v>
      </c>
    </row>
    <row r="537" spans="1:14">
      <c r="A537" t="str">
        <f t="shared" si="8"/>
        <v>6065.7</v>
      </c>
      <c r="B537">
        <v>6065</v>
      </c>
      <c r="C537" t="s">
        <v>106</v>
      </c>
      <c r="D537" t="s">
        <v>107</v>
      </c>
      <c r="E537" t="s">
        <v>220</v>
      </c>
      <c r="F537">
        <v>7</v>
      </c>
      <c r="G537">
        <v>2018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33</v>
      </c>
    </row>
    <row r="538" spans="1:14">
      <c r="A538" t="str">
        <f t="shared" si="8"/>
        <v>6219.7</v>
      </c>
      <c r="B538">
        <v>6219</v>
      </c>
      <c r="C538" t="s">
        <v>110</v>
      </c>
      <c r="D538" t="s">
        <v>29</v>
      </c>
      <c r="E538" t="s">
        <v>220</v>
      </c>
      <c r="F538">
        <v>7</v>
      </c>
      <c r="G538">
        <v>2018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37</v>
      </c>
    </row>
    <row r="539" spans="1:14">
      <c r="A539" t="str">
        <f t="shared" si="8"/>
        <v>6690.7</v>
      </c>
      <c r="B539">
        <v>6690</v>
      </c>
      <c r="C539" t="s">
        <v>111</v>
      </c>
      <c r="D539" t="s">
        <v>112</v>
      </c>
      <c r="E539" t="s">
        <v>220</v>
      </c>
      <c r="F539">
        <v>7</v>
      </c>
      <c r="G539">
        <v>2018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34</v>
      </c>
    </row>
    <row r="540" spans="1:14">
      <c r="A540" t="str">
        <f t="shared" si="8"/>
        <v>6691.7</v>
      </c>
      <c r="B540">
        <v>6691</v>
      </c>
      <c r="C540" t="s">
        <v>113</v>
      </c>
      <c r="D540" t="s">
        <v>114</v>
      </c>
      <c r="E540" t="s">
        <v>220</v>
      </c>
      <c r="F540">
        <v>7</v>
      </c>
      <c r="G540">
        <v>2018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34</v>
      </c>
    </row>
    <row r="541" spans="1:14">
      <c r="A541" t="str">
        <f t="shared" si="8"/>
        <v>6735.7</v>
      </c>
      <c r="B541">
        <v>6735</v>
      </c>
      <c r="C541" t="s">
        <v>102</v>
      </c>
      <c r="D541" t="s">
        <v>34</v>
      </c>
      <c r="E541" t="s">
        <v>220</v>
      </c>
      <c r="F541">
        <v>7</v>
      </c>
      <c r="G541">
        <v>2018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40</v>
      </c>
    </row>
    <row r="542" spans="1:14">
      <c r="A542" t="str">
        <f t="shared" si="8"/>
        <v>6830.7</v>
      </c>
      <c r="B542">
        <v>6830</v>
      </c>
      <c r="C542" t="s">
        <v>101</v>
      </c>
      <c r="D542" t="s">
        <v>37</v>
      </c>
      <c r="E542" t="s">
        <v>220</v>
      </c>
      <c r="F542">
        <v>7</v>
      </c>
      <c r="G542">
        <v>2018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34</v>
      </c>
    </row>
    <row r="543" spans="1:14">
      <c r="A543" t="str">
        <f t="shared" si="8"/>
        <v>6887.7</v>
      </c>
      <c r="B543">
        <v>6887</v>
      </c>
      <c r="C543" t="s">
        <v>115</v>
      </c>
      <c r="D543" t="s">
        <v>116</v>
      </c>
      <c r="E543" t="s">
        <v>220</v>
      </c>
      <c r="F543">
        <v>7</v>
      </c>
      <c r="G543">
        <v>2018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38</v>
      </c>
    </row>
    <row r="544" spans="1:14">
      <c r="A544" t="str">
        <f t="shared" si="8"/>
        <v>7076.7</v>
      </c>
      <c r="B544">
        <v>7076</v>
      </c>
      <c r="C544" t="s">
        <v>249</v>
      </c>
      <c r="D544" t="s">
        <v>250</v>
      </c>
      <c r="E544" t="s">
        <v>220</v>
      </c>
      <c r="F544">
        <v>7</v>
      </c>
      <c r="G544">
        <v>2018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38</v>
      </c>
    </row>
    <row r="545" spans="1:14">
      <c r="A545" t="str">
        <f t="shared" si="8"/>
        <v>7081.7</v>
      </c>
      <c r="B545">
        <v>7081</v>
      </c>
      <c r="C545" t="s">
        <v>245</v>
      </c>
      <c r="D545" t="s">
        <v>246</v>
      </c>
      <c r="E545" t="s">
        <v>220</v>
      </c>
      <c r="F545">
        <v>7</v>
      </c>
      <c r="G545">
        <v>2018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34</v>
      </c>
    </row>
    <row r="546" spans="1:14">
      <c r="A546" t="str">
        <f t="shared" si="8"/>
        <v>7115.7</v>
      </c>
      <c r="B546">
        <v>7115</v>
      </c>
      <c r="C546" t="s">
        <v>117</v>
      </c>
      <c r="D546" t="s">
        <v>118</v>
      </c>
      <c r="E546" t="s">
        <v>220</v>
      </c>
      <c r="F546">
        <v>7</v>
      </c>
      <c r="G546">
        <v>2018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40</v>
      </c>
    </row>
    <row r="547" spans="1:14">
      <c r="A547" t="str">
        <f t="shared" si="8"/>
        <v>7206.7</v>
      </c>
      <c r="B547">
        <v>7206</v>
      </c>
      <c r="C547" t="s">
        <v>119</v>
      </c>
      <c r="D547" t="s">
        <v>31</v>
      </c>
      <c r="E547" t="s">
        <v>220</v>
      </c>
      <c r="F547">
        <v>7</v>
      </c>
      <c r="G547">
        <v>2018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41</v>
      </c>
    </row>
    <row r="548" spans="1:14">
      <c r="A548" t="str">
        <f t="shared" si="8"/>
        <v>7355.7</v>
      </c>
      <c r="B548">
        <v>7355</v>
      </c>
      <c r="C548" t="s">
        <v>168</v>
      </c>
      <c r="D548" t="s">
        <v>33</v>
      </c>
      <c r="E548" t="s">
        <v>220</v>
      </c>
      <c r="F548">
        <v>7</v>
      </c>
      <c r="G548">
        <v>2018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38</v>
      </c>
    </row>
    <row r="549" spans="1:14">
      <c r="A549" t="str">
        <f t="shared" si="8"/>
        <v>7625.7</v>
      </c>
      <c r="B549">
        <v>7625</v>
      </c>
      <c r="C549" t="s">
        <v>120</v>
      </c>
      <c r="D549" t="s">
        <v>27</v>
      </c>
      <c r="E549" t="s">
        <v>220</v>
      </c>
      <c r="F549">
        <v>7</v>
      </c>
      <c r="G549">
        <v>2018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41</v>
      </c>
    </row>
    <row r="550" spans="1:14">
      <c r="A550" t="str">
        <f t="shared" si="8"/>
        <v>7780.7</v>
      </c>
      <c r="B550">
        <v>7780</v>
      </c>
      <c r="C550" t="s">
        <v>123</v>
      </c>
      <c r="D550" t="s">
        <v>124</v>
      </c>
      <c r="E550" t="s">
        <v>220</v>
      </c>
      <c r="F550">
        <v>7</v>
      </c>
      <c r="G550">
        <v>2018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33</v>
      </c>
    </row>
    <row r="551" spans="1:14">
      <c r="A551" t="str">
        <f t="shared" si="8"/>
        <v>7781.7</v>
      </c>
      <c r="B551">
        <v>7781</v>
      </c>
      <c r="C551" t="s">
        <v>66</v>
      </c>
      <c r="D551" t="s">
        <v>35</v>
      </c>
      <c r="E551" t="s">
        <v>220</v>
      </c>
      <c r="F551">
        <v>7</v>
      </c>
      <c r="G551">
        <v>2018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41</v>
      </c>
    </row>
    <row r="552" spans="1:14">
      <c r="A552" t="str">
        <f t="shared" si="8"/>
        <v>7808.7</v>
      </c>
      <c r="B552">
        <v>7808</v>
      </c>
      <c r="C552" t="s">
        <v>137</v>
      </c>
      <c r="D552" t="s">
        <v>125</v>
      </c>
      <c r="E552" t="s">
        <v>220</v>
      </c>
      <c r="F552">
        <v>7</v>
      </c>
      <c r="G552">
        <v>2018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32</v>
      </c>
    </row>
    <row r="553" spans="1:14">
      <c r="A553" t="str">
        <f t="shared" si="8"/>
        <v>7810.7</v>
      </c>
      <c r="B553">
        <v>7810</v>
      </c>
      <c r="C553" t="s">
        <v>126</v>
      </c>
      <c r="D553" t="s">
        <v>127</v>
      </c>
      <c r="E553" t="s">
        <v>220</v>
      </c>
      <c r="F553">
        <v>7</v>
      </c>
      <c r="G553">
        <v>2018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33</v>
      </c>
    </row>
    <row r="554" spans="1:14">
      <c r="A554" t="str">
        <f t="shared" si="8"/>
        <v>7823.7</v>
      </c>
      <c r="B554">
        <v>7823</v>
      </c>
      <c r="C554" t="s">
        <v>121</v>
      </c>
      <c r="D554" t="s">
        <v>122</v>
      </c>
      <c r="E554" t="s">
        <v>220</v>
      </c>
      <c r="F554">
        <v>7</v>
      </c>
      <c r="G554">
        <v>2018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32</v>
      </c>
    </row>
    <row r="555" spans="1:14">
      <c r="A555" t="str">
        <f t="shared" si="8"/>
        <v>7830.7</v>
      </c>
      <c r="B555">
        <v>7830</v>
      </c>
      <c r="C555" t="s">
        <v>134</v>
      </c>
      <c r="D555" t="s">
        <v>135</v>
      </c>
      <c r="E555" t="s">
        <v>220</v>
      </c>
      <c r="F555">
        <v>7</v>
      </c>
      <c r="G555">
        <v>2018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34</v>
      </c>
    </row>
    <row r="556" spans="1:14">
      <c r="A556" t="str">
        <f t="shared" si="8"/>
        <v>7860.7</v>
      </c>
      <c r="B556">
        <v>7860</v>
      </c>
      <c r="C556" t="s">
        <v>128</v>
      </c>
      <c r="D556" t="s">
        <v>30</v>
      </c>
      <c r="E556" t="s">
        <v>220</v>
      </c>
      <c r="F556">
        <v>7</v>
      </c>
      <c r="G556">
        <v>2018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33</v>
      </c>
    </row>
    <row r="557" spans="1:14">
      <c r="A557" t="str">
        <f t="shared" si="8"/>
        <v>7958.7</v>
      </c>
      <c r="B557">
        <v>7958</v>
      </c>
      <c r="C557" t="s">
        <v>169</v>
      </c>
      <c r="D557" t="s">
        <v>20</v>
      </c>
      <c r="E557" t="s">
        <v>220</v>
      </c>
      <c r="F557">
        <v>7</v>
      </c>
      <c r="G557">
        <v>2018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33</v>
      </c>
    </row>
    <row r="558" spans="1:14">
      <c r="A558" t="str">
        <f t="shared" si="8"/>
        <v>7964.7</v>
      </c>
      <c r="B558">
        <v>7964</v>
      </c>
      <c r="C558" t="s">
        <v>130</v>
      </c>
      <c r="D558" t="s">
        <v>131</v>
      </c>
      <c r="E558" t="s">
        <v>220</v>
      </c>
      <c r="F558">
        <v>7</v>
      </c>
      <c r="G558">
        <v>2018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41</v>
      </c>
    </row>
    <row r="559" spans="1:14">
      <c r="A559" t="str">
        <f t="shared" si="8"/>
        <v>8135.7</v>
      </c>
      <c r="B559">
        <v>8135</v>
      </c>
      <c r="C559" t="s">
        <v>136</v>
      </c>
      <c r="D559" t="s">
        <v>38</v>
      </c>
      <c r="E559" t="s">
        <v>220</v>
      </c>
      <c r="F559">
        <v>7</v>
      </c>
      <c r="G559">
        <v>2018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33</v>
      </c>
    </row>
    <row r="560" spans="1:14">
      <c r="A560" t="str">
        <f t="shared" si="8"/>
        <v>8240.7</v>
      </c>
      <c r="B560">
        <v>8240</v>
      </c>
      <c r="C560" t="s">
        <v>55</v>
      </c>
      <c r="D560" t="s">
        <v>56</v>
      </c>
      <c r="E560" t="s">
        <v>220</v>
      </c>
      <c r="F560">
        <v>7</v>
      </c>
      <c r="G560">
        <v>2018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40</v>
      </c>
    </row>
    <row r="561" spans="1:14">
      <c r="A561" t="str">
        <f t="shared" si="8"/>
        <v>8344.7</v>
      </c>
      <c r="B561">
        <v>8344</v>
      </c>
      <c r="C561" t="s">
        <v>108</v>
      </c>
      <c r="D561" t="s">
        <v>109</v>
      </c>
      <c r="E561" t="s">
        <v>220</v>
      </c>
      <c r="F561">
        <v>7</v>
      </c>
      <c r="G561">
        <v>2018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32</v>
      </c>
    </row>
    <row r="562" spans="1:14">
      <c r="A562" t="str">
        <f t="shared" si="8"/>
        <v>8861.7</v>
      </c>
      <c r="B562">
        <v>8861</v>
      </c>
      <c r="C562" t="s">
        <v>140</v>
      </c>
      <c r="D562" t="s">
        <v>141</v>
      </c>
      <c r="E562" t="s">
        <v>220</v>
      </c>
      <c r="F562">
        <v>7</v>
      </c>
      <c r="G562">
        <v>2018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41</v>
      </c>
    </row>
    <row r="563" spans="1:14">
      <c r="A563" t="str">
        <f t="shared" si="8"/>
        <v>8995.7</v>
      </c>
      <c r="B563">
        <v>8995</v>
      </c>
      <c r="C563" t="s">
        <v>142</v>
      </c>
      <c r="D563" t="s">
        <v>143</v>
      </c>
      <c r="E563" t="s">
        <v>220</v>
      </c>
      <c r="F563">
        <v>7</v>
      </c>
      <c r="G563">
        <v>2018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40</v>
      </c>
    </row>
    <row r="564" spans="1:14">
      <c r="A564" t="str">
        <f t="shared" si="8"/>
        <v>9000.7</v>
      </c>
      <c r="B564">
        <v>9000</v>
      </c>
      <c r="C564" t="s">
        <v>132</v>
      </c>
      <c r="D564" t="s">
        <v>133</v>
      </c>
      <c r="E564" t="s">
        <v>220</v>
      </c>
      <c r="F564">
        <v>7</v>
      </c>
      <c r="G564">
        <v>2018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40</v>
      </c>
    </row>
    <row r="565" spans="1:14">
      <c r="A565" t="str">
        <f t="shared" si="8"/>
        <v>9201.7</v>
      </c>
      <c r="B565">
        <v>9201</v>
      </c>
      <c r="C565" t="s">
        <v>247</v>
      </c>
      <c r="D565" t="s">
        <v>170</v>
      </c>
      <c r="E565" t="s">
        <v>220</v>
      </c>
      <c r="F565">
        <v>7</v>
      </c>
      <c r="G565">
        <v>2018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33</v>
      </c>
    </row>
    <row r="566" spans="1:14">
      <c r="A566" t="str">
        <f t="shared" si="8"/>
        <v>9234.7</v>
      </c>
      <c r="B566">
        <v>9234</v>
      </c>
      <c r="C566" t="s">
        <v>146</v>
      </c>
      <c r="D566" t="s">
        <v>32</v>
      </c>
      <c r="E566" t="s">
        <v>220</v>
      </c>
      <c r="F566">
        <v>7</v>
      </c>
      <c r="G566">
        <v>2018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40</v>
      </c>
    </row>
    <row r="567" spans="1:14">
      <c r="A567" t="str">
        <f t="shared" si="8"/>
        <v>9407.7</v>
      </c>
      <c r="B567">
        <v>9407</v>
      </c>
      <c r="C567" t="s">
        <v>174</v>
      </c>
      <c r="D567" t="s">
        <v>175</v>
      </c>
      <c r="E567" t="s">
        <v>220</v>
      </c>
      <c r="F567">
        <v>7</v>
      </c>
      <c r="G567">
        <v>2018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38</v>
      </c>
    </row>
    <row r="568" spans="1:14">
      <c r="A568" t="str">
        <f t="shared" si="8"/>
        <v>9496.7</v>
      </c>
      <c r="B568">
        <v>9496</v>
      </c>
      <c r="C568" t="s">
        <v>71</v>
      </c>
      <c r="D568" t="s">
        <v>21</v>
      </c>
      <c r="E568" t="s">
        <v>220</v>
      </c>
      <c r="F568">
        <v>7</v>
      </c>
      <c r="G568">
        <v>2018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37</v>
      </c>
    </row>
    <row r="569" spans="1:14">
      <c r="A569" t="str">
        <f t="shared" si="8"/>
        <v>9497.7</v>
      </c>
      <c r="B569">
        <v>9497</v>
      </c>
      <c r="C569" t="s">
        <v>171</v>
      </c>
      <c r="D569" t="s">
        <v>172</v>
      </c>
      <c r="E569" t="s">
        <v>220</v>
      </c>
      <c r="F569">
        <v>7</v>
      </c>
      <c r="G569">
        <v>2018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41</v>
      </c>
    </row>
    <row r="570" spans="1:14">
      <c r="A570" t="str">
        <f t="shared" si="8"/>
        <v>9730.7</v>
      </c>
      <c r="B570">
        <v>9730</v>
      </c>
      <c r="C570" t="s">
        <v>57</v>
      </c>
      <c r="D570" t="s">
        <v>58</v>
      </c>
      <c r="E570" t="s">
        <v>220</v>
      </c>
      <c r="F570">
        <v>7</v>
      </c>
      <c r="G570">
        <v>2018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41</v>
      </c>
    </row>
    <row r="571" spans="1:14">
      <c r="A571" t="str">
        <f t="shared" si="8"/>
        <v>9792.7</v>
      </c>
      <c r="B571">
        <v>9792</v>
      </c>
      <c r="C571" t="s">
        <v>176</v>
      </c>
      <c r="D571" t="s">
        <v>177</v>
      </c>
      <c r="E571" t="s">
        <v>220</v>
      </c>
      <c r="F571">
        <v>7</v>
      </c>
      <c r="G571">
        <v>2018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34</v>
      </c>
    </row>
    <row r="572" spans="1:14">
      <c r="A572" t="str">
        <f t="shared" si="8"/>
        <v>9800.7</v>
      </c>
      <c r="B572">
        <v>9800</v>
      </c>
      <c r="C572" t="s">
        <v>45</v>
      </c>
      <c r="D572" t="s">
        <v>46</v>
      </c>
      <c r="E572" t="s">
        <v>220</v>
      </c>
      <c r="F572">
        <v>7</v>
      </c>
      <c r="G572">
        <v>2018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38</v>
      </c>
    </row>
    <row r="573" spans="1:14">
      <c r="A573" t="str">
        <f t="shared" si="8"/>
        <v>9901.7</v>
      </c>
      <c r="B573">
        <v>9901</v>
      </c>
      <c r="C573" t="s">
        <v>147</v>
      </c>
      <c r="D573" t="s">
        <v>148</v>
      </c>
      <c r="E573" t="s">
        <v>220</v>
      </c>
      <c r="F573">
        <v>7</v>
      </c>
      <c r="G573">
        <v>2018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38</v>
      </c>
    </row>
    <row r="574" spans="1:14">
      <c r="A574" t="str">
        <f t="shared" si="8"/>
        <v>10066.7</v>
      </c>
      <c r="B574">
        <v>10066</v>
      </c>
      <c r="C574" t="s">
        <v>173</v>
      </c>
      <c r="D574" t="s">
        <v>39</v>
      </c>
      <c r="E574" t="s">
        <v>220</v>
      </c>
      <c r="F574">
        <v>7</v>
      </c>
      <c r="G574">
        <v>2018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38</v>
      </c>
    </row>
    <row r="575" spans="1:14">
      <c r="A575" t="str">
        <f t="shared" si="8"/>
        <v>10115.7</v>
      </c>
      <c r="B575">
        <v>10115</v>
      </c>
      <c r="C575" t="s">
        <v>178</v>
      </c>
      <c r="D575" t="s">
        <v>29</v>
      </c>
      <c r="E575" t="s">
        <v>220</v>
      </c>
      <c r="F575">
        <v>7</v>
      </c>
      <c r="G575">
        <v>2018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37</v>
      </c>
    </row>
    <row r="576" spans="1:14">
      <c r="A576" t="str">
        <f t="shared" si="8"/>
        <v>152.8</v>
      </c>
      <c r="B576">
        <v>152</v>
      </c>
      <c r="C576" t="s">
        <v>53</v>
      </c>
      <c r="D576" t="s">
        <v>54</v>
      </c>
      <c r="E576" t="s">
        <v>220</v>
      </c>
      <c r="F576">
        <v>8</v>
      </c>
      <c r="G576">
        <v>2018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34</v>
      </c>
    </row>
    <row r="577" spans="1:14">
      <c r="A577" t="str">
        <f t="shared" si="8"/>
        <v>672.8</v>
      </c>
      <c r="B577">
        <v>672</v>
      </c>
      <c r="C577" t="s">
        <v>64</v>
      </c>
      <c r="D577" t="s">
        <v>65</v>
      </c>
      <c r="E577" t="s">
        <v>220</v>
      </c>
      <c r="F577">
        <v>8</v>
      </c>
      <c r="G577">
        <v>2018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34</v>
      </c>
    </row>
    <row r="578" spans="1:14">
      <c r="A578" t="str">
        <f t="shared" si="8"/>
        <v>695.8</v>
      </c>
      <c r="B578">
        <v>695</v>
      </c>
      <c r="C578" t="s">
        <v>159</v>
      </c>
      <c r="D578" t="s">
        <v>160</v>
      </c>
      <c r="E578" t="s">
        <v>220</v>
      </c>
      <c r="F578">
        <v>8</v>
      </c>
      <c r="G578">
        <v>2018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32</v>
      </c>
    </row>
    <row r="579" spans="1:14">
      <c r="A579" t="str">
        <f t="shared" ref="A579:A642" si="9">$B579&amp;"."&amp;F579</f>
        <v>817.8</v>
      </c>
      <c r="B579">
        <v>817</v>
      </c>
      <c r="C579" t="s">
        <v>138</v>
      </c>
      <c r="D579" t="s">
        <v>139</v>
      </c>
      <c r="E579" t="s">
        <v>220</v>
      </c>
      <c r="F579">
        <v>8</v>
      </c>
      <c r="G579">
        <v>2018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34</v>
      </c>
    </row>
    <row r="580" spans="1:14">
      <c r="A580" t="str">
        <f t="shared" si="9"/>
        <v>831.8</v>
      </c>
      <c r="B580">
        <v>831</v>
      </c>
      <c r="C580" t="s">
        <v>159</v>
      </c>
      <c r="D580" t="s">
        <v>161</v>
      </c>
      <c r="E580" t="s">
        <v>220</v>
      </c>
      <c r="F580">
        <v>8</v>
      </c>
      <c r="G580">
        <v>2018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34</v>
      </c>
    </row>
    <row r="581" spans="1:14">
      <c r="A581" t="str">
        <f t="shared" si="9"/>
        <v>834.8</v>
      </c>
      <c r="B581">
        <v>834</v>
      </c>
      <c r="C581" t="s">
        <v>154</v>
      </c>
      <c r="D581" t="s">
        <v>155</v>
      </c>
      <c r="E581" t="s">
        <v>220</v>
      </c>
      <c r="F581">
        <v>8</v>
      </c>
      <c r="G581">
        <v>2018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40</v>
      </c>
    </row>
    <row r="582" spans="1:14">
      <c r="A582" t="str">
        <f t="shared" si="9"/>
        <v>839.8</v>
      </c>
      <c r="B582">
        <v>839</v>
      </c>
      <c r="C582" t="s">
        <v>156</v>
      </c>
      <c r="D582" t="s">
        <v>157</v>
      </c>
      <c r="E582" t="s">
        <v>220</v>
      </c>
      <c r="F582">
        <v>8</v>
      </c>
      <c r="G582">
        <v>2018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40</v>
      </c>
    </row>
    <row r="583" spans="1:14">
      <c r="A583" t="str">
        <f t="shared" si="9"/>
        <v>852.8</v>
      </c>
      <c r="B583">
        <v>852</v>
      </c>
      <c r="C583" t="s">
        <v>63</v>
      </c>
      <c r="D583" t="s">
        <v>26</v>
      </c>
      <c r="E583" t="s">
        <v>220</v>
      </c>
      <c r="F583">
        <v>8</v>
      </c>
      <c r="G583">
        <v>2018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41</v>
      </c>
    </row>
    <row r="584" spans="1:14">
      <c r="A584" t="str">
        <f t="shared" si="9"/>
        <v>860.8</v>
      </c>
      <c r="B584">
        <v>860</v>
      </c>
      <c r="C584" t="s">
        <v>84</v>
      </c>
      <c r="D584" t="s">
        <v>85</v>
      </c>
      <c r="E584" t="s">
        <v>220</v>
      </c>
      <c r="F584">
        <v>8</v>
      </c>
      <c r="G584">
        <v>2018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41</v>
      </c>
    </row>
    <row r="585" spans="1:14">
      <c r="A585" t="str">
        <f t="shared" si="9"/>
        <v>1069.8</v>
      </c>
      <c r="B585">
        <v>1069</v>
      </c>
      <c r="C585" t="s">
        <v>180</v>
      </c>
      <c r="D585" t="s">
        <v>181</v>
      </c>
      <c r="E585" t="s">
        <v>220</v>
      </c>
      <c r="F585">
        <v>8</v>
      </c>
      <c r="G585">
        <v>2018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34</v>
      </c>
    </row>
    <row r="586" spans="1:14">
      <c r="A586" t="str">
        <f t="shared" si="9"/>
        <v>1073.8</v>
      </c>
      <c r="B586">
        <v>1073</v>
      </c>
      <c r="C586" t="s">
        <v>149</v>
      </c>
      <c r="D586" t="s">
        <v>150</v>
      </c>
      <c r="E586" t="s">
        <v>220</v>
      </c>
      <c r="F586">
        <v>8</v>
      </c>
      <c r="G586">
        <v>2018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38</v>
      </c>
    </row>
    <row r="587" spans="1:14">
      <c r="A587" t="str">
        <f t="shared" si="9"/>
        <v>1139.8</v>
      </c>
      <c r="B587">
        <v>1139</v>
      </c>
      <c r="C587" t="s">
        <v>61</v>
      </c>
      <c r="D587" t="s">
        <v>62</v>
      </c>
      <c r="E587" t="s">
        <v>220</v>
      </c>
      <c r="F587">
        <v>8</v>
      </c>
      <c r="G587">
        <v>2018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41</v>
      </c>
    </row>
    <row r="588" spans="1:14">
      <c r="A588" t="str">
        <f t="shared" si="9"/>
        <v>1143.8</v>
      </c>
      <c r="B588">
        <v>1143</v>
      </c>
      <c r="C588" t="s">
        <v>159</v>
      </c>
      <c r="D588" t="s">
        <v>27</v>
      </c>
      <c r="E588" t="s">
        <v>220</v>
      </c>
      <c r="F588">
        <v>8</v>
      </c>
      <c r="G588">
        <v>2018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41</v>
      </c>
    </row>
    <row r="589" spans="1:14">
      <c r="A589" t="str">
        <f t="shared" si="9"/>
        <v>1318.8</v>
      </c>
      <c r="B589">
        <v>1318</v>
      </c>
      <c r="C589" t="s">
        <v>67</v>
      </c>
      <c r="D589" t="s">
        <v>68</v>
      </c>
      <c r="E589" t="s">
        <v>220</v>
      </c>
      <c r="F589">
        <v>8</v>
      </c>
      <c r="G589">
        <v>2018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41</v>
      </c>
    </row>
    <row r="590" spans="1:14">
      <c r="A590" t="str">
        <f t="shared" si="9"/>
        <v>1319.8</v>
      </c>
      <c r="B590">
        <v>1319</v>
      </c>
      <c r="C590" t="s">
        <v>69</v>
      </c>
      <c r="D590" t="s">
        <v>70</v>
      </c>
      <c r="E590" t="s">
        <v>220</v>
      </c>
      <c r="F590">
        <v>8</v>
      </c>
      <c r="G590">
        <v>2018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32</v>
      </c>
    </row>
    <row r="591" spans="1:14">
      <c r="A591" t="str">
        <f t="shared" si="9"/>
        <v>1950.8</v>
      </c>
      <c r="B591">
        <v>1950</v>
      </c>
      <c r="C591" t="s">
        <v>36</v>
      </c>
      <c r="D591" t="s">
        <v>25</v>
      </c>
      <c r="E591" t="s">
        <v>220</v>
      </c>
      <c r="F591">
        <v>8</v>
      </c>
      <c r="G591">
        <v>2018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34</v>
      </c>
    </row>
    <row r="592" spans="1:14">
      <c r="A592" t="str">
        <f t="shared" si="9"/>
        <v>2010.8</v>
      </c>
      <c r="B592">
        <v>2010</v>
      </c>
      <c r="C592" t="s">
        <v>72</v>
      </c>
      <c r="D592" t="s">
        <v>73</v>
      </c>
      <c r="E592" t="s">
        <v>220</v>
      </c>
      <c r="F592">
        <v>8</v>
      </c>
      <c r="G592">
        <v>2018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41</v>
      </c>
    </row>
    <row r="593" spans="1:14">
      <c r="A593" t="str">
        <f t="shared" si="9"/>
        <v>2215.8</v>
      </c>
      <c r="B593">
        <v>2215</v>
      </c>
      <c r="C593" t="s">
        <v>78</v>
      </c>
      <c r="D593" t="s">
        <v>79</v>
      </c>
      <c r="E593" t="s">
        <v>220</v>
      </c>
      <c r="F593">
        <v>8</v>
      </c>
      <c r="G593">
        <v>2018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33</v>
      </c>
    </row>
    <row r="594" spans="1:14">
      <c r="A594" t="str">
        <f t="shared" si="9"/>
        <v>2245.8</v>
      </c>
      <c r="B594">
        <v>2245</v>
      </c>
      <c r="C594" t="s">
        <v>76</v>
      </c>
      <c r="D594" t="s">
        <v>77</v>
      </c>
      <c r="E594" t="s">
        <v>220</v>
      </c>
      <c r="F594">
        <v>8</v>
      </c>
      <c r="G594">
        <v>2018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38</v>
      </c>
    </row>
    <row r="595" spans="1:14">
      <c r="A595" t="str">
        <f t="shared" si="9"/>
        <v>2425.8</v>
      </c>
      <c r="B595">
        <v>2425</v>
      </c>
      <c r="C595" t="s">
        <v>80</v>
      </c>
      <c r="D595" t="s">
        <v>24</v>
      </c>
      <c r="E595" t="s">
        <v>220</v>
      </c>
      <c r="F595">
        <v>8</v>
      </c>
      <c r="G595">
        <v>2018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38</v>
      </c>
    </row>
    <row r="596" spans="1:14">
      <c r="A596" t="str">
        <f t="shared" si="9"/>
        <v>2496.8</v>
      </c>
      <c r="B596">
        <v>2496</v>
      </c>
      <c r="C596" t="s">
        <v>240</v>
      </c>
      <c r="D596" t="s">
        <v>241</v>
      </c>
      <c r="E596" t="s">
        <v>220</v>
      </c>
      <c r="F596">
        <v>8</v>
      </c>
      <c r="G596">
        <v>2018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34</v>
      </c>
    </row>
    <row r="597" spans="1:14">
      <c r="A597" t="str">
        <f t="shared" si="9"/>
        <v>2700.8</v>
      </c>
      <c r="B597">
        <v>2700</v>
      </c>
      <c r="C597" t="s">
        <v>151</v>
      </c>
      <c r="D597" t="s">
        <v>152</v>
      </c>
      <c r="E597" t="s">
        <v>220</v>
      </c>
      <c r="F597">
        <v>8</v>
      </c>
      <c r="G597">
        <v>2018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34</v>
      </c>
    </row>
    <row r="598" spans="1:14">
      <c r="A598" t="str">
        <f t="shared" si="9"/>
        <v>2715.8</v>
      </c>
      <c r="B598">
        <v>2715</v>
      </c>
      <c r="C598" t="s">
        <v>162</v>
      </c>
      <c r="D598" t="s">
        <v>163</v>
      </c>
      <c r="E598" t="s">
        <v>220</v>
      </c>
      <c r="F598">
        <v>8</v>
      </c>
      <c r="G598">
        <v>2018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38</v>
      </c>
    </row>
    <row r="599" spans="1:14">
      <c r="A599" t="str">
        <f t="shared" si="9"/>
        <v>2744.8</v>
      </c>
      <c r="B599">
        <v>2744</v>
      </c>
      <c r="C599" t="s">
        <v>164</v>
      </c>
      <c r="D599" t="s">
        <v>165</v>
      </c>
      <c r="E599" t="s">
        <v>220</v>
      </c>
      <c r="F599">
        <v>8</v>
      </c>
      <c r="G599">
        <v>2018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33</v>
      </c>
    </row>
    <row r="600" spans="1:14">
      <c r="A600" t="str">
        <f t="shared" si="9"/>
        <v>2791.8</v>
      </c>
      <c r="B600">
        <v>2791</v>
      </c>
      <c r="C600" t="s">
        <v>86</v>
      </c>
      <c r="D600" t="s">
        <v>29</v>
      </c>
      <c r="E600" t="s">
        <v>220</v>
      </c>
      <c r="F600">
        <v>8</v>
      </c>
      <c r="G600">
        <v>2018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37</v>
      </c>
    </row>
    <row r="601" spans="1:14">
      <c r="A601" t="str">
        <f t="shared" si="9"/>
        <v>3396.8</v>
      </c>
      <c r="B601">
        <v>3396</v>
      </c>
      <c r="C601" t="s">
        <v>88</v>
      </c>
      <c r="D601" t="s">
        <v>89</v>
      </c>
      <c r="E601" t="s">
        <v>220</v>
      </c>
      <c r="F601">
        <v>8</v>
      </c>
      <c r="G601">
        <v>2018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38</v>
      </c>
    </row>
    <row r="602" spans="1:14">
      <c r="A602" t="str">
        <f t="shared" si="9"/>
        <v>3477.8</v>
      </c>
      <c r="B602">
        <v>3477</v>
      </c>
      <c r="C602" t="s">
        <v>184</v>
      </c>
      <c r="D602" t="s">
        <v>185</v>
      </c>
      <c r="E602" t="s">
        <v>220</v>
      </c>
      <c r="F602">
        <v>8</v>
      </c>
      <c r="G602">
        <v>2018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40</v>
      </c>
    </row>
    <row r="603" spans="1:14">
      <c r="A603" t="str">
        <f t="shared" si="9"/>
        <v>3632.8</v>
      </c>
      <c r="B603">
        <v>3632</v>
      </c>
      <c r="C603" t="s">
        <v>90</v>
      </c>
      <c r="D603" t="s">
        <v>91</v>
      </c>
      <c r="E603" t="s">
        <v>220</v>
      </c>
      <c r="F603">
        <v>8</v>
      </c>
      <c r="G603">
        <v>2018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40</v>
      </c>
    </row>
    <row r="604" spans="1:14">
      <c r="A604" t="str">
        <f t="shared" si="9"/>
        <v>3671.8</v>
      </c>
      <c r="B604">
        <v>3671</v>
      </c>
      <c r="C604" t="s">
        <v>182</v>
      </c>
      <c r="D604" t="s">
        <v>183</v>
      </c>
      <c r="E604" t="s">
        <v>220</v>
      </c>
      <c r="F604">
        <v>8</v>
      </c>
      <c r="G604">
        <v>2018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41</v>
      </c>
    </row>
    <row r="605" spans="1:14">
      <c r="A605" t="str">
        <f t="shared" si="9"/>
        <v>3681.8</v>
      </c>
      <c r="B605">
        <v>3681</v>
      </c>
      <c r="C605" t="s">
        <v>92</v>
      </c>
      <c r="D605" t="s">
        <v>93</v>
      </c>
      <c r="E605" t="s">
        <v>220</v>
      </c>
      <c r="F605">
        <v>8</v>
      </c>
      <c r="G605">
        <v>2018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40</v>
      </c>
    </row>
    <row r="606" spans="1:14">
      <c r="A606" t="str">
        <f t="shared" si="9"/>
        <v>3686.8</v>
      </c>
      <c r="B606">
        <v>3686</v>
      </c>
      <c r="C606" t="s">
        <v>166</v>
      </c>
      <c r="D606" t="s">
        <v>167</v>
      </c>
      <c r="E606" t="s">
        <v>220</v>
      </c>
      <c r="F606">
        <v>8</v>
      </c>
      <c r="G606">
        <v>2018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40</v>
      </c>
    </row>
    <row r="607" spans="1:14">
      <c r="A607" t="str">
        <f t="shared" si="9"/>
        <v>3841.8</v>
      </c>
      <c r="B607">
        <v>3841</v>
      </c>
      <c r="C607" t="s">
        <v>186</v>
      </c>
      <c r="D607" t="s">
        <v>187</v>
      </c>
      <c r="E607" t="s">
        <v>220</v>
      </c>
      <c r="F607">
        <v>8</v>
      </c>
      <c r="G607">
        <v>2018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33</v>
      </c>
    </row>
    <row r="608" spans="1:14">
      <c r="A608" t="str">
        <f t="shared" si="9"/>
        <v>3915.8</v>
      </c>
      <c r="B608">
        <v>3915</v>
      </c>
      <c r="C608" t="s">
        <v>94</v>
      </c>
      <c r="D608" t="s">
        <v>95</v>
      </c>
      <c r="E608" t="s">
        <v>220</v>
      </c>
      <c r="F608">
        <v>8</v>
      </c>
      <c r="G608">
        <v>2018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41</v>
      </c>
    </row>
    <row r="609" spans="1:14">
      <c r="A609" t="str">
        <f t="shared" si="9"/>
        <v>4020.8</v>
      </c>
      <c r="B609">
        <v>4020</v>
      </c>
      <c r="C609" t="s">
        <v>98</v>
      </c>
      <c r="D609" t="s">
        <v>99</v>
      </c>
      <c r="E609" t="s">
        <v>220</v>
      </c>
      <c r="F609">
        <v>8</v>
      </c>
      <c r="G609">
        <v>2018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34</v>
      </c>
    </row>
    <row r="610" spans="1:14">
      <c r="A610" t="str">
        <f t="shared" si="9"/>
        <v>4065.8</v>
      </c>
      <c r="B610">
        <v>4065</v>
      </c>
      <c r="C610" t="s">
        <v>96</v>
      </c>
      <c r="D610" t="s">
        <v>97</v>
      </c>
      <c r="E610" t="s">
        <v>220</v>
      </c>
      <c r="F610">
        <v>8</v>
      </c>
      <c r="G610">
        <v>2018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37</v>
      </c>
    </row>
    <row r="611" spans="1:14">
      <c r="A611" t="str">
        <f t="shared" si="9"/>
        <v>4190.8</v>
      </c>
      <c r="B611">
        <v>4190</v>
      </c>
      <c r="C611" t="s">
        <v>158</v>
      </c>
      <c r="D611" t="s">
        <v>41</v>
      </c>
      <c r="E611" t="s">
        <v>220</v>
      </c>
      <c r="F611">
        <v>8</v>
      </c>
      <c r="G611">
        <v>2018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38</v>
      </c>
    </row>
    <row r="612" spans="1:14">
      <c r="A612" t="str">
        <f t="shared" si="9"/>
        <v>4475.8</v>
      </c>
      <c r="B612">
        <v>4475</v>
      </c>
      <c r="C612" t="s">
        <v>100</v>
      </c>
      <c r="D612" t="s">
        <v>44</v>
      </c>
      <c r="E612" t="s">
        <v>220</v>
      </c>
      <c r="F612">
        <v>8</v>
      </c>
      <c r="G612">
        <v>2018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38</v>
      </c>
    </row>
    <row r="613" spans="1:14">
      <c r="A613" t="str">
        <f t="shared" si="9"/>
        <v>4630.8</v>
      </c>
      <c r="B613">
        <v>4630</v>
      </c>
      <c r="C613" t="s">
        <v>151</v>
      </c>
      <c r="D613" t="s">
        <v>153</v>
      </c>
      <c r="E613" t="s">
        <v>220</v>
      </c>
      <c r="F613">
        <v>8</v>
      </c>
      <c r="G613">
        <v>2018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41</v>
      </c>
    </row>
    <row r="614" spans="1:14">
      <c r="A614" t="str">
        <f t="shared" si="9"/>
        <v>5429.8</v>
      </c>
      <c r="B614">
        <v>5429</v>
      </c>
      <c r="C614" t="s">
        <v>74</v>
      </c>
      <c r="D614" t="s">
        <v>75</v>
      </c>
      <c r="E614" t="s">
        <v>220</v>
      </c>
      <c r="F614">
        <v>8</v>
      </c>
      <c r="G614">
        <v>2018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34</v>
      </c>
    </row>
    <row r="615" spans="1:14">
      <c r="A615" t="str">
        <f t="shared" si="9"/>
        <v>5436.8</v>
      </c>
      <c r="B615">
        <v>5436</v>
      </c>
      <c r="C615" t="s">
        <v>103</v>
      </c>
      <c r="D615" t="s">
        <v>104</v>
      </c>
      <c r="E615" t="s">
        <v>220</v>
      </c>
      <c r="F615">
        <v>8</v>
      </c>
      <c r="G615">
        <v>2018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33</v>
      </c>
    </row>
    <row r="616" spans="1:14">
      <c r="A616" t="str">
        <f t="shared" si="9"/>
        <v>5481.8</v>
      </c>
      <c r="B616">
        <v>5481</v>
      </c>
      <c r="C616" t="s">
        <v>105</v>
      </c>
      <c r="D616" t="s">
        <v>42</v>
      </c>
      <c r="E616" t="s">
        <v>220</v>
      </c>
      <c r="F616">
        <v>8</v>
      </c>
      <c r="G616">
        <v>2018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34</v>
      </c>
    </row>
    <row r="617" spans="1:14">
      <c r="A617" t="str">
        <f t="shared" si="9"/>
        <v>5532.8</v>
      </c>
      <c r="B617">
        <v>5532</v>
      </c>
      <c r="C617" t="s">
        <v>59</v>
      </c>
      <c r="D617" t="s">
        <v>60</v>
      </c>
      <c r="E617" t="s">
        <v>220</v>
      </c>
      <c r="F617">
        <v>8</v>
      </c>
      <c r="G617">
        <v>2018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40</v>
      </c>
    </row>
    <row r="618" spans="1:14">
      <c r="A618" t="str">
        <f t="shared" si="9"/>
        <v>5550.8</v>
      </c>
      <c r="B618">
        <v>5550</v>
      </c>
      <c r="C618" t="s">
        <v>83</v>
      </c>
      <c r="D618" t="s">
        <v>43</v>
      </c>
      <c r="E618" t="s">
        <v>220</v>
      </c>
      <c r="F618">
        <v>8</v>
      </c>
      <c r="G618">
        <v>2018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38</v>
      </c>
    </row>
    <row r="619" spans="1:14">
      <c r="A619" t="str">
        <f t="shared" si="9"/>
        <v>6065.8</v>
      </c>
      <c r="B619">
        <v>6065</v>
      </c>
      <c r="C619" t="s">
        <v>106</v>
      </c>
      <c r="D619" t="s">
        <v>107</v>
      </c>
      <c r="E619" t="s">
        <v>220</v>
      </c>
      <c r="F619">
        <v>8</v>
      </c>
      <c r="G619">
        <v>2018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33</v>
      </c>
    </row>
    <row r="620" spans="1:14">
      <c r="A620" t="str">
        <f t="shared" si="9"/>
        <v>6219.8</v>
      </c>
      <c r="B620">
        <v>6219</v>
      </c>
      <c r="C620" t="s">
        <v>110</v>
      </c>
      <c r="D620" t="s">
        <v>29</v>
      </c>
      <c r="E620" t="s">
        <v>220</v>
      </c>
      <c r="F620">
        <v>8</v>
      </c>
      <c r="G620">
        <v>2018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37</v>
      </c>
    </row>
    <row r="621" spans="1:14">
      <c r="A621" t="str">
        <f t="shared" si="9"/>
        <v>6690.8</v>
      </c>
      <c r="B621">
        <v>6690</v>
      </c>
      <c r="C621" t="s">
        <v>111</v>
      </c>
      <c r="D621" t="s">
        <v>112</v>
      </c>
      <c r="E621" t="s">
        <v>220</v>
      </c>
      <c r="F621">
        <v>8</v>
      </c>
      <c r="G621">
        <v>2018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34</v>
      </c>
    </row>
    <row r="622" spans="1:14">
      <c r="A622" t="str">
        <f t="shared" si="9"/>
        <v>6691.8</v>
      </c>
      <c r="B622">
        <v>6691</v>
      </c>
      <c r="C622" t="s">
        <v>113</v>
      </c>
      <c r="D622" t="s">
        <v>114</v>
      </c>
      <c r="E622" t="s">
        <v>220</v>
      </c>
      <c r="F622">
        <v>8</v>
      </c>
      <c r="G622">
        <v>2018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34</v>
      </c>
    </row>
    <row r="623" spans="1:14">
      <c r="A623" t="str">
        <f t="shared" si="9"/>
        <v>6735.8</v>
      </c>
      <c r="B623">
        <v>6735</v>
      </c>
      <c r="C623" t="s">
        <v>102</v>
      </c>
      <c r="D623" t="s">
        <v>34</v>
      </c>
      <c r="E623" t="s">
        <v>220</v>
      </c>
      <c r="F623">
        <v>8</v>
      </c>
      <c r="G623">
        <v>2018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40</v>
      </c>
    </row>
    <row r="624" spans="1:14">
      <c r="A624" t="str">
        <f t="shared" si="9"/>
        <v>6830.8</v>
      </c>
      <c r="B624">
        <v>6830</v>
      </c>
      <c r="C624" t="s">
        <v>101</v>
      </c>
      <c r="D624" t="s">
        <v>37</v>
      </c>
      <c r="E624" t="s">
        <v>220</v>
      </c>
      <c r="F624">
        <v>8</v>
      </c>
      <c r="G624">
        <v>2018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34</v>
      </c>
    </row>
    <row r="625" spans="1:14">
      <c r="A625" t="str">
        <f t="shared" si="9"/>
        <v>6887.8</v>
      </c>
      <c r="B625">
        <v>6887</v>
      </c>
      <c r="C625" t="s">
        <v>115</v>
      </c>
      <c r="D625" t="s">
        <v>116</v>
      </c>
      <c r="E625" t="s">
        <v>220</v>
      </c>
      <c r="F625">
        <v>8</v>
      </c>
      <c r="G625">
        <v>2018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38</v>
      </c>
    </row>
    <row r="626" spans="1:14">
      <c r="A626" t="str">
        <f t="shared" si="9"/>
        <v>7076.8</v>
      </c>
      <c r="B626">
        <v>7076</v>
      </c>
      <c r="C626" t="s">
        <v>249</v>
      </c>
      <c r="D626" t="s">
        <v>250</v>
      </c>
      <c r="E626" t="s">
        <v>220</v>
      </c>
      <c r="F626">
        <v>8</v>
      </c>
      <c r="G626">
        <v>2018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38</v>
      </c>
    </row>
    <row r="627" spans="1:14">
      <c r="A627" t="str">
        <f t="shared" si="9"/>
        <v>7081.8</v>
      </c>
      <c r="B627">
        <v>7081</v>
      </c>
      <c r="C627" t="s">
        <v>245</v>
      </c>
      <c r="D627" t="s">
        <v>246</v>
      </c>
      <c r="E627" t="s">
        <v>220</v>
      </c>
      <c r="F627">
        <v>8</v>
      </c>
      <c r="G627">
        <v>2018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34</v>
      </c>
    </row>
    <row r="628" spans="1:14">
      <c r="A628" t="str">
        <f t="shared" si="9"/>
        <v>7115.8</v>
      </c>
      <c r="B628">
        <v>7115</v>
      </c>
      <c r="C628" t="s">
        <v>117</v>
      </c>
      <c r="D628" t="s">
        <v>118</v>
      </c>
      <c r="E628" t="s">
        <v>220</v>
      </c>
      <c r="F628">
        <v>8</v>
      </c>
      <c r="G628">
        <v>2018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40</v>
      </c>
    </row>
    <row r="629" spans="1:14">
      <c r="A629" t="str">
        <f t="shared" si="9"/>
        <v>7206.8</v>
      </c>
      <c r="B629">
        <v>7206</v>
      </c>
      <c r="C629" t="s">
        <v>119</v>
      </c>
      <c r="D629" t="s">
        <v>31</v>
      </c>
      <c r="E629" t="s">
        <v>220</v>
      </c>
      <c r="F629">
        <v>8</v>
      </c>
      <c r="G629">
        <v>2018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41</v>
      </c>
    </row>
    <row r="630" spans="1:14">
      <c r="A630" t="str">
        <f t="shared" si="9"/>
        <v>7355.8</v>
      </c>
      <c r="B630">
        <v>7355</v>
      </c>
      <c r="C630" t="s">
        <v>168</v>
      </c>
      <c r="D630" t="s">
        <v>33</v>
      </c>
      <c r="E630" t="s">
        <v>220</v>
      </c>
      <c r="F630">
        <v>8</v>
      </c>
      <c r="G630">
        <v>2018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38</v>
      </c>
    </row>
    <row r="631" spans="1:14">
      <c r="A631" t="str">
        <f t="shared" si="9"/>
        <v>7625.8</v>
      </c>
      <c r="B631">
        <v>7625</v>
      </c>
      <c r="C631" t="s">
        <v>120</v>
      </c>
      <c r="D631" t="s">
        <v>27</v>
      </c>
      <c r="E631" t="s">
        <v>220</v>
      </c>
      <c r="F631">
        <v>8</v>
      </c>
      <c r="G631">
        <v>2018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41</v>
      </c>
    </row>
    <row r="632" spans="1:14">
      <c r="A632" t="str">
        <f t="shared" si="9"/>
        <v>7780.8</v>
      </c>
      <c r="B632">
        <v>7780</v>
      </c>
      <c r="C632" t="s">
        <v>123</v>
      </c>
      <c r="D632" t="s">
        <v>124</v>
      </c>
      <c r="E632" t="s">
        <v>220</v>
      </c>
      <c r="F632">
        <v>8</v>
      </c>
      <c r="G632">
        <v>2018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33</v>
      </c>
    </row>
    <row r="633" spans="1:14">
      <c r="A633" t="str">
        <f t="shared" si="9"/>
        <v>7781.8</v>
      </c>
      <c r="B633">
        <v>7781</v>
      </c>
      <c r="C633" t="s">
        <v>66</v>
      </c>
      <c r="D633" t="s">
        <v>35</v>
      </c>
      <c r="E633" t="s">
        <v>220</v>
      </c>
      <c r="F633">
        <v>8</v>
      </c>
      <c r="G633">
        <v>2018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41</v>
      </c>
    </row>
    <row r="634" spans="1:14">
      <c r="A634" t="str">
        <f t="shared" si="9"/>
        <v>7808.8</v>
      </c>
      <c r="B634">
        <v>7808</v>
      </c>
      <c r="C634" t="s">
        <v>137</v>
      </c>
      <c r="D634" t="s">
        <v>125</v>
      </c>
      <c r="E634" t="s">
        <v>220</v>
      </c>
      <c r="F634">
        <v>8</v>
      </c>
      <c r="G634">
        <v>2018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32</v>
      </c>
    </row>
    <row r="635" spans="1:14">
      <c r="A635" t="str">
        <f t="shared" si="9"/>
        <v>7810.8</v>
      </c>
      <c r="B635">
        <v>7810</v>
      </c>
      <c r="C635" t="s">
        <v>126</v>
      </c>
      <c r="D635" t="s">
        <v>127</v>
      </c>
      <c r="E635" t="s">
        <v>220</v>
      </c>
      <c r="F635">
        <v>8</v>
      </c>
      <c r="G635">
        <v>2018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33</v>
      </c>
    </row>
    <row r="636" spans="1:14">
      <c r="A636" t="str">
        <f t="shared" si="9"/>
        <v>7823.8</v>
      </c>
      <c r="B636">
        <v>7823</v>
      </c>
      <c r="C636" t="s">
        <v>121</v>
      </c>
      <c r="D636" t="s">
        <v>122</v>
      </c>
      <c r="E636" t="s">
        <v>220</v>
      </c>
      <c r="F636">
        <v>8</v>
      </c>
      <c r="G636">
        <v>2018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32</v>
      </c>
    </row>
    <row r="637" spans="1:14">
      <c r="A637" t="str">
        <f t="shared" si="9"/>
        <v>7830.8</v>
      </c>
      <c r="B637">
        <v>7830</v>
      </c>
      <c r="C637" t="s">
        <v>134</v>
      </c>
      <c r="D637" t="s">
        <v>135</v>
      </c>
      <c r="E637" t="s">
        <v>220</v>
      </c>
      <c r="F637">
        <v>8</v>
      </c>
      <c r="G637">
        <v>2018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34</v>
      </c>
    </row>
    <row r="638" spans="1:14">
      <c r="A638" t="str">
        <f t="shared" si="9"/>
        <v>7860.8</v>
      </c>
      <c r="B638">
        <v>7860</v>
      </c>
      <c r="C638" t="s">
        <v>128</v>
      </c>
      <c r="D638" t="s">
        <v>30</v>
      </c>
      <c r="E638" t="s">
        <v>220</v>
      </c>
      <c r="F638">
        <v>8</v>
      </c>
      <c r="G638">
        <v>2018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33</v>
      </c>
    </row>
    <row r="639" spans="1:14">
      <c r="A639" t="str">
        <f t="shared" si="9"/>
        <v>7958.8</v>
      </c>
      <c r="B639">
        <v>7958</v>
      </c>
      <c r="C639" t="s">
        <v>169</v>
      </c>
      <c r="D639" t="s">
        <v>20</v>
      </c>
      <c r="E639" t="s">
        <v>220</v>
      </c>
      <c r="F639">
        <v>8</v>
      </c>
      <c r="G639">
        <v>2018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33</v>
      </c>
    </row>
    <row r="640" spans="1:14">
      <c r="A640" t="str">
        <f t="shared" si="9"/>
        <v>7964.8</v>
      </c>
      <c r="B640">
        <v>7964</v>
      </c>
      <c r="C640" t="s">
        <v>130</v>
      </c>
      <c r="D640" t="s">
        <v>131</v>
      </c>
      <c r="E640" t="s">
        <v>220</v>
      </c>
      <c r="F640">
        <v>8</v>
      </c>
      <c r="G640">
        <v>2018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41</v>
      </c>
    </row>
    <row r="641" spans="1:14">
      <c r="A641" t="str">
        <f t="shared" si="9"/>
        <v>8135.8</v>
      </c>
      <c r="B641">
        <v>8135</v>
      </c>
      <c r="C641" t="s">
        <v>136</v>
      </c>
      <c r="D641" t="s">
        <v>38</v>
      </c>
      <c r="E641" t="s">
        <v>220</v>
      </c>
      <c r="F641">
        <v>8</v>
      </c>
      <c r="G641">
        <v>2018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33</v>
      </c>
    </row>
    <row r="642" spans="1:14">
      <c r="A642" t="str">
        <f t="shared" si="9"/>
        <v>8240.8</v>
      </c>
      <c r="B642">
        <v>8240</v>
      </c>
      <c r="C642" t="s">
        <v>55</v>
      </c>
      <c r="D642" t="s">
        <v>56</v>
      </c>
      <c r="E642" t="s">
        <v>220</v>
      </c>
      <c r="F642">
        <v>8</v>
      </c>
      <c r="G642">
        <v>2018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40</v>
      </c>
    </row>
    <row r="643" spans="1:14">
      <c r="A643" t="str">
        <f t="shared" ref="A643:A706" si="10">$B643&amp;"."&amp;F643</f>
        <v>8344.8</v>
      </c>
      <c r="B643">
        <v>8344</v>
      </c>
      <c r="C643" t="s">
        <v>108</v>
      </c>
      <c r="D643" t="s">
        <v>109</v>
      </c>
      <c r="E643" t="s">
        <v>220</v>
      </c>
      <c r="F643">
        <v>8</v>
      </c>
      <c r="G643">
        <v>2018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32</v>
      </c>
    </row>
    <row r="644" spans="1:14">
      <c r="A644" t="str">
        <f t="shared" si="10"/>
        <v>8861.8</v>
      </c>
      <c r="B644">
        <v>8861</v>
      </c>
      <c r="C644" t="s">
        <v>140</v>
      </c>
      <c r="D644" t="s">
        <v>141</v>
      </c>
      <c r="E644" t="s">
        <v>220</v>
      </c>
      <c r="F644">
        <v>8</v>
      </c>
      <c r="G644">
        <v>2018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41</v>
      </c>
    </row>
    <row r="645" spans="1:14">
      <c r="A645" t="str">
        <f t="shared" si="10"/>
        <v>8995.8</v>
      </c>
      <c r="B645">
        <v>8995</v>
      </c>
      <c r="C645" t="s">
        <v>142</v>
      </c>
      <c r="D645" t="s">
        <v>143</v>
      </c>
      <c r="E645" t="s">
        <v>220</v>
      </c>
      <c r="F645">
        <v>8</v>
      </c>
      <c r="G645">
        <v>2018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40</v>
      </c>
    </row>
    <row r="646" spans="1:14">
      <c r="A646" t="str">
        <f t="shared" si="10"/>
        <v>9000.8</v>
      </c>
      <c r="B646">
        <v>9000</v>
      </c>
      <c r="C646" t="s">
        <v>132</v>
      </c>
      <c r="D646" t="s">
        <v>133</v>
      </c>
      <c r="E646" t="s">
        <v>220</v>
      </c>
      <c r="F646">
        <v>8</v>
      </c>
      <c r="G646">
        <v>2018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40</v>
      </c>
    </row>
    <row r="647" spans="1:14">
      <c r="A647" t="str">
        <f t="shared" si="10"/>
        <v>9201.8</v>
      </c>
      <c r="B647">
        <v>9201</v>
      </c>
      <c r="C647" t="s">
        <v>247</v>
      </c>
      <c r="D647" t="s">
        <v>170</v>
      </c>
      <c r="E647" t="s">
        <v>220</v>
      </c>
      <c r="F647">
        <v>8</v>
      </c>
      <c r="G647">
        <v>2018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33</v>
      </c>
    </row>
    <row r="648" spans="1:14">
      <c r="A648" t="str">
        <f t="shared" si="10"/>
        <v>9234.8</v>
      </c>
      <c r="B648">
        <v>9234</v>
      </c>
      <c r="C648" t="s">
        <v>146</v>
      </c>
      <c r="D648" t="s">
        <v>32</v>
      </c>
      <c r="E648" t="s">
        <v>220</v>
      </c>
      <c r="F648">
        <v>8</v>
      </c>
      <c r="G648">
        <v>2018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40</v>
      </c>
    </row>
    <row r="649" spans="1:14">
      <c r="A649" t="str">
        <f t="shared" si="10"/>
        <v>9407.8</v>
      </c>
      <c r="B649">
        <v>9407</v>
      </c>
      <c r="C649" t="s">
        <v>174</v>
      </c>
      <c r="D649" t="s">
        <v>175</v>
      </c>
      <c r="E649" t="s">
        <v>220</v>
      </c>
      <c r="F649">
        <v>8</v>
      </c>
      <c r="G649">
        <v>2018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38</v>
      </c>
    </row>
    <row r="650" spans="1:14">
      <c r="A650" t="str">
        <f t="shared" si="10"/>
        <v>9496.8</v>
      </c>
      <c r="B650">
        <v>9496</v>
      </c>
      <c r="C650" t="s">
        <v>71</v>
      </c>
      <c r="D650" t="s">
        <v>21</v>
      </c>
      <c r="E650" t="s">
        <v>220</v>
      </c>
      <c r="F650">
        <v>8</v>
      </c>
      <c r="G650">
        <v>2018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37</v>
      </c>
    </row>
    <row r="651" spans="1:14">
      <c r="A651" t="str">
        <f t="shared" si="10"/>
        <v>9497.8</v>
      </c>
      <c r="B651">
        <v>9497</v>
      </c>
      <c r="C651" t="s">
        <v>171</v>
      </c>
      <c r="D651" t="s">
        <v>172</v>
      </c>
      <c r="E651" t="s">
        <v>220</v>
      </c>
      <c r="F651">
        <v>8</v>
      </c>
      <c r="G651">
        <v>2018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41</v>
      </c>
    </row>
    <row r="652" spans="1:14">
      <c r="A652" t="str">
        <f t="shared" si="10"/>
        <v>9730.8</v>
      </c>
      <c r="B652">
        <v>9730</v>
      </c>
      <c r="C652" t="s">
        <v>57</v>
      </c>
      <c r="D652" t="s">
        <v>58</v>
      </c>
      <c r="E652" t="s">
        <v>220</v>
      </c>
      <c r="F652">
        <v>8</v>
      </c>
      <c r="G652">
        <v>2018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41</v>
      </c>
    </row>
    <row r="653" spans="1:14">
      <c r="A653" t="str">
        <f t="shared" si="10"/>
        <v>9792.8</v>
      </c>
      <c r="B653">
        <v>9792</v>
      </c>
      <c r="C653" t="s">
        <v>176</v>
      </c>
      <c r="D653" t="s">
        <v>177</v>
      </c>
      <c r="E653" t="s">
        <v>220</v>
      </c>
      <c r="F653">
        <v>8</v>
      </c>
      <c r="G653">
        <v>2018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34</v>
      </c>
    </row>
    <row r="654" spans="1:14">
      <c r="A654" t="str">
        <f t="shared" si="10"/>
        <v>9800.8</v>
      </c>
      <c r="B654">
        <v>9800</v>
      </c>
      <c r="C654" t="s">
        <v>45</v>
      </c>
      <c r="D654" t="s">
        <v>46</v>
      </c>
      <c r="E654" t="s">
        <v>220</v>
      </c>
      <c r="F654">
        <v>8</v>
      </c>
      <c r="G654">
        <v>2018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38</v>
      </c>
    </row>
    <row r="655" spans="1:14">
      <c r="A655" t="str">
        <f t="shared" si="10"/>
        <v>9901.8</v>
      </c>
      <c r="B655">
        <v>9901</v>
      </c>
      <c r="C655" t="s">
        <v>147</v>
      </c>
      <c r="D655" t="s">
        <v>148</v>
      </c>
      <c r="E655" t="s">
        <v>220</v>
      </c>
      <c r="F655">
        <v>8</v>
      </c>
      <c r="G655">
        <v>2018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38</v>
      </c>
    </row>
    <row r="656" spans="1:14">
      <c r="A656" t="str">
        <f t="shared" si="10"/>
        <v>10066.8</v>
      </c>
      <c r="B656">
        <v>10066</v>
      </c>
      <c r="C656" t="s">
        <v>173</v>
      </c>
      <c r="D656" t="s">
        <v>39</v>
      </c>
      <c r="E656" t="s">
        <v>220</v>
      </c>
      <c r="F656">
        <v>8</v>
      </c>
      <c r="G656">
        <v>2018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38</v>
      </c>
    </row>
    <row r="657" spans="1:14">
      <c r="A657" t="str">
        <f t="shared" si="10"/>
        <v>10115.8</v>
      </c>
      <c r="B657">
        <v>10115</v>
      </c>
      <c r="C657" t="s">
        <v>178</v>
      </c>
      <c r="D657" t="s">
        <v>29</v>
      </c>
      <c r="E657" t="s">
        <v>220</v>
      </c>
      <c r="F657">
        <v>8</v>
      </c>
      <c r="G657">
        <v>2018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37</v>
      </c>
    </row>
    <row r="658" spans="1:14">
      <c r="A658" t="str">
        <f t="shared" si="10"/>
        <v>152.9</v>
      </c>
      <c r="B658">
        <v>152</v>
      </c>
      <c r="C658" t="s">
        <v>53</v>
      </c>
      <c r="D658" t="s">
        <v>54</v>
      </c>
      <c r="E658" t="s">
        <v>220</v>
      </c>
      <c r="F658">
        <v>9</v>
      </c>
      <c r="G658">
        <v>2018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34</v>
      </c>
    </row>
    <row r="659" spans="1:14">
      <c r="A659" t="str">
        <f t="shared" si="10"/>
        <v>672.9</v>
      </c>
      <c r="B659">
        <v>672</v>
      </c>
      <c r="C659" t="s">
        <v>64</v>
      </c>
      <c r="D659" t="s">
        <v>65</v>
      </c>
      <c r="E659" t="s">
        <v>220</v>
      </c>
      <c r="F659">
        <v>9</v>
      </c>
      <c r="G659">
        <v>2018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34</v>
      </c>
    </row>
    <row r="660" spans="1:14">
      <c r="A660" t="str">
        <f t="shared" si="10"/>
        <v>695.9</v>
      </c>
      <c r="B660">
        <v>695</v>
      </c>
      <c r="C660" t="s">
        <v>159</v>
      </c>
      <c r="D660" t="s">
        <v>160</v>
      </c>
      <c r="E660" t="s">
        <v>220</v>
      </c>
      <c r="F660">
        <v>9</v>
      </c>
      <c r="G660">
        <v>2018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32</v>
      </c>
    </row>
    <row r="661" spans="1:14">
      <c r="A661" t="str">
        <f t="shared" si="10"/>
        <v>817.9</v>
      </c>
      <c r="B661">
        <v>817</v>
      </c>
      <c r="C661" t="s">
        <v>138</v>
      </c>
      <c r="D661" t="s">
        <v>139</v>
      </c>
      <c r="E661" t="s">
        <v>220</v>
      </c>
      <c r="F661">
        <v>9</v>
      </c>
      <c r="G661">
        <v>2018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34</v>
      </c>
    </row>
    <row r="662" spans="1:14">
      <c r="A662" t="str">
        <f t="shared" si="10"/>
        <v>831.9</v>
      </c>
      <c r="B662">
        <v>831</v>
      </c>
      <c r="C662" t="s">
        <v>159</v>
      </c>
      <c r="D662" t="s">
        <v>161</v>
      </c>
      <c r="E662" t="s">
        <v>220</v>
      </c>
      <c r="F662">
        <v>9</v>
      </c>
      <c r="G662">
        <v>2018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34</v>
      </c>
    </row>
    <row r="663" spans="1:14">
      <c r="A663" t="str">
        <f t="shared" si="10"/>
        <v>834.9</v>
      </c>
      <c r="B663">
        <v>834</v>
      </c>
      <c r="C663" t="s">
        <v>154</v>
      </c>
      <c r="D663" t="s">
        <v>155</v>
      </c>
      <c r="E663" t="s">
        <v>220</v>
      </c>
      <c r="F663">
        <v>9</v>
      </c>
      <c r="G663">
        <v>2018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40</v>
      </c>
    </row>
    <row r="664" spans="1:14">
      <c r="A664" t="str">
        <f t="shared" si="10"/>
        <v>839.9</v>
      </c>
      <c r="B664">
        <v>839</v>
      </c>
      <c r="C664" t="s">
        <v>156</v>
      </c>
      <c r="D664" t="s">
        <v>157</v>
      </c>
      <c r="E664" t="s">
        <v>220</v>
      </c>
      <c r="F664">
        <v>9</v>
      </c>
      <c r="G664">
        <v>2018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40</v>
      </c>
    </row>
    <row r="665" spans="1:14">
      <c r="A665" t="str">
        <f t="shared" si="10"/>
        <v>852.9</v>
      </c>
      <c r="B665">
        <v>852</v>
      </c>
      <c r="C665" t="s">
        <v>63</v>
      </c>
      <c r="D665" t="s">
        <v>26</v>
      </c>
      <c r="E665" t="s">
        <v>220</v>
      </c>
      <c r="F665">
        <v>9</v>
      </c>
      <c r="G665">
        <v>2018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41</v>
      </c>
    </row>
    <row r="666" spans="1:14">
      <c r="A666" t="str">
        <f t="shared" si="10"/>
        <v>860.9</v>
      </c>
      <c r="B666">
        <v>860</v>
      </c>
      <c r="C666" t="s">
        <v>84</v>
      </c>
      <c r="D666" t="s">
        <v>85</v>
      </c>
      <c r="E666" t="s">
        <v>220</v>
      </c>
      <c r="F666">
        <v>9</v>
      </c>
      <c r="G666">
        <v>2018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41</v>
      </c>
    </row>
    <row r="667" spans="1:14">
      <c r="A667" t="str">
        <f t="shared" si="10"/>
        <v>1069.9</v>
      </c>
      <c r="B667">
        <v>1069</v>
      </c>
      <c r="C667" t="s">
        <v>180</v>
      </c>
      <c r="D667" t="s">
        <v>181</v>
      </c>
      <c r="E667" t="s">
        <v>220</v>
      </c>
      <c r="F667">
        <v>9</v>
      </c>
      <c r="G667">
        <v>2018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34</v>
      </c>
    </row>
    <row r="668" spans="1:14">
      <c r="A668" t="str">
        <f t="shared" si="10"/>
        <v>1073.9</v>
      </c>
      <c r="B668">
        <v>1073</v>
      </c>
      <c r="C668" t="s">
        <v>149</v>
      </c>
      <c r="D668" t="s">
        <v>150</v>
      </c>
      <c r="E668" t="s">
        <v>220</v>
      </c>
      <c r="F668">
        <v>9</v>
      </c>
      <c r="G668">
        <v>2018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38</v>
      </c>
    </row>
    <row r="669" spans="1:14">
      <c r="A669" t="str">
        <f t="shared" si="10"/>
        <v>1139.9</v>
      </c>
      <c r="B669">
        <v>1139</v>
      </c>
      <c r="C669" t="s">
        <v>61</v>
      </c>
      <c r="D669" t="s">
        <v>62</v>
      </c>
      <c r="E669" t="s">
        <v>220</v>
      </c>
      <c r="F669">
        <v>9</v>
      </c>
      <c r="G669">
        <v>2018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41</v>
      </c>
    </row>
    <row r="670" spans="1:14">
      <c r="A670" t="str">
        <f t="shared" si="10"/>
        <v>1143.9</v>
      </c>
      <c r="B670">
        <v>1143</v>
      </c>
      <c r="C670" t="s">
        <v>159</v>
      </c>
      <c r="D670" t="s">
        <v>27</v>
      </c>
      <c r="E670" t="s">
        <v>220</v>
      </c>
      <c r="F670">
        <v>9</v>
      </c>
      <c r="G670">
        <v>2018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41</v>
      </c>
    </row>
    <row r="671" spans="1:14">
      <c r="A671" t="str">
        <f t="shared" si="10"/>
        <v>1318.9</v>
      </c>
      <c r="B671">
        <v>1318</v>
      </c>
      <c r="C671" t="s">
        <v>67</v>
      </c>
      <c r="D671" t="s">
        <v>68</v>
      </c>
      <c r="E671" t="s">
        <v>220</v>
      </c>
      <c r="F671">
        <v>9</v>
      </c>
      <c r="G671">
        <v>2018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41</v>
      </c>
    </row>
    <row r="672" spans="1:14">
      <c r="A672" t="str">
        <f t="shared" si="10"/>
        <v>1319.9</v>
      </c>
      <c r="B672">
        <v>1319</v>
      </c>
      <c r="C672" t="s">
        <v>69</v>
      </c>
      <c r="D672" t="s">
        <v>70</v>
      </c>
      <c r="E672" t="s">
        <v>220</v>
      </c>
      <c r="F672">
        <v>9</v>
      </c>
      <c r="G672">
        <v>2018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32</v>
      </c>
    </row>
    <row r="673" spans="1:14">
      <c r="A673" t="str">
        <f t="shared" si="10"/>
        <v>1950.9</v>
      </c>
      <c r="B673">
        <v>1950</v>
      </c>
      <c r="C673" t="s">
        <v>36</v>
      </c>
      <c r="D673" t="s">
        <v>25</v>
      </c>
      <c r="E673" t="s">
        <v>220</v>
      </c>
      <c r="F673">
        <v>9</v>
      </c>
      <c r="G673">
        <v>2018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34</v>
      </c>
    </row>
    <row r="674" spans="1:14">
      <c r="A674" t="str">
        <f t="shared" si="10"/>
        <v>2010.9</v>
      </c>
      <c r="B674">
        <v>2010</v>
      </c>
      <c r="C674" t="s">
        <v>72</v>
      </c>
      <c r="D674" t="s">
        <v>73</v>
      </c>
      <c r="E674" t="s">
        <v>220</v>
      </c>
      <c r="F674">
        <v>9</v>
      </c>
      <c r="G674">
        <v>2018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41</v>
      </c>
    </row>
    <row r="675" spans="1:14">
      <c r="A675" t="str">
        <f t="shared" si="10"/>
        <v>2215.9</v>
      </c>
      <c r="B675">
        <v>2215</v>
      </c>
      <c r="C675" t="s">
        <v>78</v>
      </c>
      <c r="D675" t="s">
        <v>79</v>
      </c>
      <c r="E675" t="s">
        <v>220</v>
      </c>
      <c r="F675">
        <v>9</v>
      </c>
      <c r="G675">
        <v>2018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33</v>
      </c>
    </row>
    <row r="676" spans="1:14">
      <c r="A676" t="str">
        <f t="shared" si="10"/>
        <v>2245.9</v>
      </c>
      <c r="B676">
        <v>2245</v>
      </c>
      <c r="C676" t="s">
        <v>76</v>
      </c>
      <c r="D676" t="s">
        <v>77</v>
      </c>
      <c r="E676" t="s">
        <v>220</v>
      </c>
      <c r="F676">
        <v>9</v>
      </c>
      <c r="G676">
        <v>2018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38</v>
      </c>
    </row>
    <row r="677" spans="1:14">
      <c r="A677" t="str">
        <f t="shared" si="10"/>
        <v>2425.9</v>
      </c>
      <c r="B677">
        <v>2425</v>
      </c>
      <c r="C677" t="s">
        <v>80</v>
      </c>
      <c r="D677" t="s">
        <v>24</v>
      </c>
      <c r="E677" t="s">
        <v>220</v>
      </c>
      <c r="F677">
        <v>9</v>
      </c>
      <c r="G677">
        <v>2018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38</v>
      </c>
    </row>
    <row r="678" spans="1:14">
      <c r="A678" t="str">
        <f t="shared" si="10"/>
        <v>2496.9</v>
      </c>
      <c r="B678">
        <v>2496</v>
      </c>
      <c r="C678" t="s">
        <v>240</v>
      </c>
      <c r="D678" t="s">
        <v>241</v>
      </c>
      <c r="E678" t="s">
        <v>220</v>
      </c>
      <c r="F678">
        <v>9</v>
      </c>
      <c r="G678">
        <v>2018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34</v>
      </c>
    </row>
    <row r="679" spans="1:14">
      <c r="A679" t="str">
        <f t="shared" si="10"/>
        <v>2700.9</v>
      </c>
      <c r="B679">
        <v>2700</v>
      </c>
      <c r="C679" t="s">
        <v>151</v>
      </c>
      <c r="D679" t="s">
        <v>152</v>
      </c>
      <c r="E679" t="s">
        <v>220</v>
      </c>
      <c r="F679">
        <v>9</v>
      </c>
      <c r="G679">
        <v>2018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34</v>
      </c>
    </row>
    <row r="680" spans="1:14">
      <c r="A680" t="str">
        <f t="shared" si="10"/>
        <v>2715.9</v>
      </c>
      <c r="B680">
        <v>2715</v>
      </c>
      <c r="C680" t="s">
        <v>162</v>
      </c>
      <c r="D680" t="s">
        <v>163</v>
      </c>
      <c r="E680" t="s">
        <v>220</v>
      </c>
      <c r="F680">
        <v>9</v>
      </c>
      <c r="G680">
        <v>2018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38</v>
      </c>
    </row>
    <row r="681" spans="1:14">
      <c r="A681" t="str">
        <f t="shared" si="10"/>
        <v>2744.9</v>
      </c>
      <c r="B681">
        <v>2744</v>
      </c>
      <c r="C681" t="s">
        <v>164</v>
      </c>
      <c r="D681" t="s">
        <v>165</v>
      </c>
      <c r="E681" t="s">
        <v>220</v>
      </c>
      <c r="F681">
        <v>9</v>
      </c>
      <c r="G681">
        <v>2018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33</v>
      </c>
    </row>
    <row r="682" spans="1:14">
      <c r="A682" t="str">
        <f t="shared" si="10"/>
        <v>2791.9</v>
      </c>
      <c r="B682">
        <v>2791</v>
      </c>
      <c r="C682" t="s">
        <v>86</v>
      </c>
      <c r="D682" t="s">
        <v>29</v>
      </c>
      <c r="E682" t="s">
        <v>220</v>
      </c>
      <c r="F682">
        <v>9</v>
      </c>
      <c r="G682">
        <v>2018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37</v>
      </c>
    </row>
    <row r="683" spans="1:14">
      <c r="A683" t="str">
        <f t="shared" si="10"/>
        <v>3396.9</v>
      </c>
      <c r="B683">
        <v>3396</v>
      </c>
      <c r="C683" t="s">
        <v>88</v>
      </c>
      <c r="D683" t="s">
        <v>89</v>
      </c>
      <c r="E683" t="s">
        <v>220</v>
      </c>
      <c r="F683">
        <v>9</v>
      </c>
      <c r="G683">
        <v>2018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38</v>
      </c>
    </row>
    <row r="684" spans="1:14">
      <c r="A684" t="str">
        <f t="shared" si="10"/>
        <v>3477.9</v>
      </c>
      <c r="B684">
        <v>3477</v>
      </c>
      <c r="C684" t="s">
        <v>184</v>
      </c>
      <c r="D684" t="s">
        <v>185</v>
      </c>
      <c r="E684" t="s">
        <v>220</v>
      </c>
      <c r="F684">
        <v>9</v>
      </c>
      <c r="G684">
        <v>2018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40</v>
      </c>
    </row>
    <row r="685" spans="1:14">
      <c r="A685" t="str">
        <f t="shared" si="10"/>
        <v>3632.9</v>
      </c>
      <c r="B685">
        <v>3632</v>
      </c>
      <c r="C685" t="s">
        <v>90</v>
      </c>
      <c r="D685" t="s">
        <v>91</v>
      </c>
      <c r="E685" t="s">
        <v>220</v>
      </c>
      <c r="F685">
        <v>9</v>
      </c>
      <c r="G685">
        <v>2018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40</v>
      </c>
    </row>
    <row r="686" spans="1:14">
      <c r="A686" t="str">
        <f t="shared" si="10"/>
        <v>3671.9</v>
      </c>
      <c r="B686">
        <v>3671</v>
      </c>
      <c r="C686" t="s">
        <v>182</v>
      </c>
      <c r="D686" t="s">
        <v>183</v>
      </c>
      <c r="E686" t="s">
        <v>220</v>
      </c>
      <c r="F686">
        <v>9</v>
      </c>
      <c r="G686">
        <v>2018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41</v>
      </c>
    </row>
    <row r="687" spans="1:14">
      <c r="A687" t="str">
        <f t="shared" si="10"/>
        <v>3681.9</v>
      </c>
      <c r="B687">
        <v>3681</v>
      </c>
      <c r="C687" t="s">
        <v>92</v>
      </c>
      <c r="D687" t="s">
        <v>93</v>
      </c>
      <c r="E687" t="s">
        <v>220</v>
      </c>
      <c r="F687">
        <v>9</v>
      </c>
      <c r="G687">
        <v>2018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40</v>
      </c>
    </row>
    <row r="688" spans="1:14">
      <c r="A688" t="str">
        <f t="shared" si="10"/>
        <v>3686.9</v>
      </c>
      <c r="B688">
        <v>3686</v>
      </c>
      <c r="C688" t="s">
        <v>166</v>
      </c>
      <c r="D688" t="s">
        <v>167</v>
      </c>
      <c r="E688" t="s">
        <v>220</v>
      </c>
      <c r="F688">
        <v>9</v>
      </c>
      <c r="G688">
        <v>2018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40</v>
      </c>
    </row>
    <row r="689" spans="1:14">
      <c r="A689" t="str">
        <f t="shared" si="10"/>
        <v>3841.9</v>
      </c>
      <c r="B689">
        <v>3841</v>
      </c>
      <c r="C689" t="s">
        <v>186</v>
      </c>
      <c r="D689" t="s">
        <v>187</v>
      </c>
      <c r="E689" t="s">
        <v>220</v>
      </c>
      <c r="F689">
        <v>9</v>
      </c>
      <c r="G689">
        <v>2018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33</v>
      </c>
    </row>
    <row r="690" spans="1:14">
      <c r="A690" t="str">
        <f t="shared" si="10"/>
        <v>3915.9</v>
      </c>
      <c r="B690">
        <v>3915</v>
      </c>
      <c r="C690" t="s">
        <v>94</v>
      </c>
      <c r="D690" t="s">
        <v>95</v>
      </c>
      <c r="E690" t="s">
        <v>220</v>
      </c>
      <c r="F690">
        <v>9</v>
      </c>
      <c r="G690">
        <v>2018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41</v>
      </c>
    </row>
    <row r="691" spans="1:14">
      <c r="A691" t="str">
        <f t="shared" si="10"/>
        <v>4020.9</v>
      </c>
      <c r="B691">
        <v>4020</v>
      </c>
      <c r="C691" t="s">
        <v>98</v>
      </c>
      <c r="D691" t="s">
        <v>99</v>
      </c>
      <c r="E691" t="s">
        <v>220</v>
      </c>
      <c r="F691">
        <v>9</v>
      </c>
      <c r="G691">
        <v>2018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34</v>
      </c>
    </row>
    <row r="692" spans="1:14">
      <c r="A692" t="str">
        <f t="shared" si="10"/>
        <v>4065.9</v>
      </c>
      <c r="B692">
        <v>4065</v>
      </c>
      <c r="C692" t="s">
        <v>96</v>
      </c>
      <c r="D692" t="s">
        <v>97</v>
      </c>
      <c r="E692" t="s">
        <v>220</v>
      </c>
      <c r="F692">
        <v>9</v>
      </c>
      <c r="G692">
        <v>2018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37</v>
      </c>
    </row>
    <row r="693" spans="1:14">
      <c r="A693" t="str">
        <f t="shared" si="10"/>
        <v>4190.9</v>
      </c>
      <c r="B693">
        <v>4190</v>
      </c>
      <c r="C693" t="s">
        <v>158</v>
      </c>
      <c r="D693" t="s">
        <v>41</v>
      </c>
      <c r="E693" t="s">
        <v>220</v>
      </c>
      <c r="F693">
        <v>9</v>
      </c>
      <c r="G693">
        <v>2018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38</v>
      </c>
    </row>
    <row r="694" spans="1:14">
      <c r="A694" t="str">
        <f t="shared" si="10"/>
        <v>4475.9</v>
      </c>
      <c r="B694">
        <v>4475</v>
      </c>
      <c r="C694" t="s">
        <v>100</v>
      </c>
      <c r="D694" t="s">
        <v>44</v>
      </c>
      <c r="E694" t="s">
        <v>220</v>
      </c>
      <c r="F694">
        <v>9</v>
      </c>
      <c r="G694">
        <v>2018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38</v>
      </c>
    </row>
    <row r="695" spans="1:14">
      <c r="A695" t="str">
        <f t="shared" si="10"/>
        <v>4630.9</v>
      </c>
      <c r="B695">
        <v>4630</v>
      </c>
      <c r="C695" t="s">
        <v>151</v>
      </c>
      <c r="D695" t="s">
        <v>153</v>
      </c>
      <c r="E695" t="s">
        <v>220</v>
      </c>
      <c r="F695">
        <v>9</v>
      </c>
      <c r="G695">
        <v>2018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41</v>
      </c>
    </row>
    <row r="696" spans="1:14">
      <c r="A696" t="str">
        <f t="shared" si="10"/>
        <v>5429.9</v>
      </c>
      <c r="B696">
        <v>5429</v>
      </c>
      <c r="C696" t="s">
        <v>74</v>
      </c>
      <c r="D696" t="s">
        <v>75</v>
      </c>
      <c r="E696" t="s">
        <v>220</v>
      </c>
      <c r="F696">
        <v>9</v>
      </c>
      <c r="G696">
        <v>2018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34</v>
      </c>
    </row>
    <row r="697" spans="1:14">
      <c r="A697" t="str">
        <f t="shared" si="10"/>
        <v>5436.9</v>
      </c>
      <c r="B697">
        <v>5436</v>
      </c>
      <c r="C697" t="s">
        <v>103</v>
      </c>
      <c r="D697" t="s">
        <v>104</v>
      </c>
      <c r="E697" t="s">
        <v>220</v>
      </c>
      <c r="F697">
        <v>9</v>
      </c>
      <c r="G697">
        <v>2018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33</v>
      </c>
    </row>
    <row r="698" spans="1:14">
      <c r="A698" t="str">
        <f t="shared" si="10"/>
        <v>5481.9</v>
      </c>
      <c r="B698">
        <v>5481</v>
      </c>
      <c r="C698" t="s">
        <v>105</v>
      </c>
      <c r="D698" t="s">
        <v>42</v>
      </c>
      <c r="E698" t="s">
        <v>220</v>
      </c>
      <c r="F698">
        <v>9</v>
      </c>
      <c r="G698">
        <v>2018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34</v>
      </c>
    </row>
    <row r="699" spans="1:14">
      <c r="A699" t="str">
        <f t="shared" si="10"/>
        <v>5532.9</v>
      </c>
      <c r="B699">
        <v>5532</v>
      </c>
      <c r="C699" t="s">
        <v>59</v>
      </c>
      <c r="D699" t="s">
        <v>60</v>
      </c>
      <c r="E699" t="s">
        <v>220</v>
      </c>
      <c r="F699">
        <v>9</v>
      </c>
      <c r="G699">
        <v>2018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40</v>
      </c>
    </row>
    <row r="700" spans="1:14">
      <c r="A700" t="str">
        <f t="shared" si="10"/>
        <v>5550.9</v>
      </c>
      <c r="B700">
        <v>5550</v>
      </c>
      <c r="C700" t="s">
        <v>83</v>
      </c>
      <c r="D700" t="s">
        <v>43</v>
      </c>
      <c r="E700" t="s">
        <v>220</v>
      </c>
      <c r="F700">
        <v>9</v>
      </c>
      <c r="G700">
        <v>2018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38</v>
      </c>
    </row>
    <row r="701" spans="1:14">
      <c r="A701" t="str">
        <f t="shared" si="10"/>
        <v>6065.9</v>
      </c>
      <c r="B701">
        <v>6065</v>
      </c>
      <c r="C701" t="s">
        <v>106</v>
      </c>
      <c r="D701" t="s">
        <v>107</v>
      </c>
      <c r="E701" t="s">
        <v>220</v>
      </c>
      <c r="F701">
        <v>9</v>
      </c>
      <c r="G701">
        <v>2018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33</v>
      </c>
    </row>
    <row r="702" spans="1:14">
      <c r="A702" t="str">
        <f t="shared" si="10"/>
        <v>6219.9</v>
      </c>
      <c r="B702">
        <v>6219</v>
      </c>
      <c r="C702" t="s">
        <v>110</v>
      </c>
      <c r="D702" t="s">
        <v>29</v>
      </c>
      <c r="E702" t="s">
        <v>220</v>
      </c>
      <c r="F702">
        <v>9</v>
      </c>
      <c r="G702">
        <v>2018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37</v>
      </c>
    </row>
    <row r="703" spans="1:14">
      <c r="A703" t="str">
        <f t="shared" si="10"/>
        <v>6690.9</v>
      </c>
      <c r="B703">
        <v>6690</v>
      </c>
      <c r="C703" t="s">
        <v>111</v>
      </c>
      <c r="D703" t="s">
        <v>112</v>
      </c>
      <c r="E703" t="s">
        <v>220</v>
      </c>
      <c r="F703">
        <v>9</v>
      </c>
      <c r="G703">
        <v>2018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34</v>
      </c>
    </row>
    <row r="704" spans="1:14">
      <c r="A704" t="str">
        <f t="shared" si="10"/>
        <v>6691.9</v>
      </c>
      <c r="B704">
        <v>6691</v>
      </c>
      <c r="C704" t="s">
        <v>113</v>
      </c>
      <c r="D704" t="s">
        <v>114</v>
      </c>
      <c r="E704" t="s">
        <v>220</v>
      </c>
      <c r="F704">
        <v>9</v>
      </c>
      <c r="G704">
        <v>2018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34</v>
      </c>
    </row>
    <row r="705" spans="1:14">
      <c r="A705" t="str">
        <f t="shared" si="10"/>
        <v>6735.9</v>
      </c>
      <c r="B705">
        <v>6735</v>
      </c>
      <c r="C705" t="s">
        <v>102</v>
      </c>
      <c r="D705" t="s">
        <v>34</v>
      </c>
      <c r="E705" t="s">
        <v>220</v>
      </c>
      <c r="F705">
        <v>9</v>
      </c>
      <c r="G705">
        <v>2018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40</v>
      </c>
    </row>
    <row r="706" spans="1:14">
      <c r="A706" t="str">
        <f t="shared" si="10"/>
        <v>6830.9</v>
      </c>
      <c r="B706">
        <v>6830</v>
      </c>
      <c r="C706" t="s">
        <v>101</v>
      </c>
      <c r="D706" t="s">
        <v>37</v>
      </c>
      <c r="E706" t="s">
        <v>220</v>
      </c>
      <c r="F706">
        <v>9</v>
      </c>
      <c r="G706">
        <v>2018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34</v>
      </c>
    </row>
    <row r="707" spans="1:14">
      <c r="A707" t="str">
        <f t="shared" ref="A707:A770" si="11">$B707&amp;"."&amp;F707</f>
        <v>6887.9</v>
      </c>
      <c r="B707">
        <v>6887</v>
      </c>
      <c r="C707" t="s">
        <v>115</v>
      </c>
      <c r="D707" t="s">
        <v>116</v>
      </c>
      <c r="E707" t="s">
        <v>220</v>
      </c>
      <c r="F707">
        <v>9</v>
      </c>
      <c r="G707">
        <v>2018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38</v>
      </c>
    </row>
    <row r="708" spans="1:14">
      <c r="A708" t="str">
        <f t="shared" si="11"/>
        <v>7076.9</v>
      </c>
      <c r="B708">
        <v>7076</v>
      </c>
      <c r="C708" t="s">
        <v>249</v>
      </c>
      <c r="D708" t="s">
        <v>250</v>
      </c>
      <c r="E708" t="s">
        <v>220</v>
      </c>
      <c r="F708">
        <v>9</v>
      </c>
      <c r="G708">
        <v>2018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38</v>
      </c>
    </row>
    <row r="709" spans="1:14">
      <c r="A709" t="str">
        <f t="shared" si="11"/>
        <v>7081.9</v>
      </c>
      <c r="B709">
        <v>7081</v>
      </c>
      <c r="C709" t="s">
        <v>245</v>
      </c>
      <c r="D709" t="s">
        <v>246</v>
      </c>
      <c r="E709" t="s">
        <v>220</v>
      </c>
      <c r="F709">
        <v>9</v>
      </c>
      <c r="G709">
        <v>2018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34</v>
      </c>
    </row>
    <row r="710" spans="1:14">
      <c r="A710" t="str">
        <f t="shared" si="11"/>
        <v>7115.9</v>
      </c>
      <c r="B710">
        <v>7115</v>
      </c>
      <c r="C710" t="s">
        <v>117</v>
      </c>
      <c r="D710" t="s">
        <v>118</v>
      </c>
      <c r="E710" t="s">
        <v>220</v>
      </c>
      <c r="F710">
        <v>9</v>
      </c>
      <c r="G710">
        <v>2018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40</v>
      </c>
    </row>
    <row r="711" spans="1:14">
      <c r="A711" t="str">
        <f t="shared" si="11"/>
        <v>7206.9</v>
      </c>
      <c r="B711">
        <v>7206</v>
      </c>
      <c r="C711" t="s">
        <v>119</v>
      </c>
      <c r="D711" t="s">
        <v>31</v>
      </c>
      <c r="E711" t="s">
        <v>220</v>
      </c>
      <c r="F711">
        <v>9</v>
      </c>
      <c r="G711">
        <v>2018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41</v>
      </c>
    </row>
    <row r="712" spans="1:14">
      <c r="A712" t="str">
        <f t="shared" si="11"/>
        <v>7355.9</v>
      </c>
      <c r="B712">
        <v>7355</v>
      </c>
      <c r="C712" t="s">
        <v>168</v>
      </c>
      <c r="D712" t="s">
        <v>33</v>
      </c>
      <c r="E712" t="s">
        <v>220</v>
      </c>
      <c r="F712">
        <v>9</v>
      </c>
      <c r="G712">
        <v>2018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38</v>
      </c>
    </row>
    <row r="713" spans="1:14">
      <c r="A713" t="str">
        <f t="shared" si="11"/>
        <v>7625.9</v>
      </c>
      <c r="B713">
        <v>7625</v>
      </c>
      <c r="C713" t="s">
        <v>120</v>
      </c>
      <c r="D713" t="s">
        <v>27</v>
      </c>
      <c r="E713" t="s">
        <v>220</v>
      </c>
      <c r="F713">
        <v>9</v>
      </c>
      <c r="G713">
        <v>2018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41</v>
      </c>
    </row>
    <row r="714" spans="1:14">
      <c r="A714" t="str">
        <f t="shared" si="11"/>
        <v>7780.9</v>
      </c>
      <c r="B714">
        <v>7780</v>
      </c>
      <c r="C714" t="s">
        <v>123</v>
      </c>
      <c r="D714" t="s">
        <v>124</v>
      </c>
      <c r="E714" t="s">
        <v>220</v>
      </c>
      <c r="F714">
        <v>9</v>
      </c>
      <c r="G714">
        <v>2018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33</v>
      </c>
    </row>
    <row r="715" spans="1:14">
      <c r="A715" t="str">
        <f t="shared" si="11"/>
        <v>7781.9</v>
      </c>
      <c r="B715">
        <v>7781</v>
      </c>
      <c r="C715" t="s">
        <v>66</v>
      </c>
      <c r="D715" t="s">
        <v>35</v>
      </c>
      <c r="E715" t="s">
        <v>220</v>
      </c>
      <c r="F715">
        <v>9</v>
      </c>
      <c r="G715">
        <v>2018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41</v>
      </c>
    </row>
    <row r="716" spans="1:14">
      <c r="A716" t="str">
        <f t="shared" si="11"/>
        <v>7808.9</v>
      </c>
      <c r="B716">
        <v>7808</v>
      </c>
      <c r="C716" t="s">
        <v>137</v>
      </c>
      <c r="D716" t="s">
        <v>125</v>
      </c>
      <c r="E716" t="s">
        <v>220</v>
      </c>
      <c r="F716">
        <v>9</v>
      </c>
      <c r="G716">
        <v>2018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32</v>
      </c>
    </row>
    <row r="717" spans="1:14">
      <c r="A717" t="str">
        <f t="shared" si="11"/>
        <v>7810.9</v>
      </c>
      <c r="B717">
        <v>7810</v>
      </c>
      <c r="C717" t="s">
        <v>126</v>
      </c>
      <c r="D717" t="s">
        <v>127</v>
      </c>
      <c r="E717" t="s">
        <v>220</v>
      </c>
      <c r="F717">
        <v>9</v>
      </c>
      <c r="G717">
        <v>2018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33</v>
      </c>
    </row>
    <row r="718" spans="1:14">
      <c r="A718" t="str">
        <f t="shared" si="11"/>
        <v>7823.9</v>
      </c>
      <c r="B718">
        <v>7823</v>
      </c>
      <c r="C718" t="s">
        <v>121</v>
      </c>
      <c r="D718" t="s">
        <v>122</v>
      </c>
      <c r="E718" t="s">
        <v>220</v>
      </c>
      <c r="F718">
        <v>9</v>
      </c>
      <c r="G718">
        <v>2018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32</v>
      </c>
    </row>
    <row r="719" spans="1:14">
      <c r="A719" t="str">
        <f t="shared" si="11"/>
        <v>7830.9</v>
      </c>
      <c r="B719">
        <v>7830</v>
      </c>
      <c r="C719" t="s">
        <v>134</v>
      </c>
      <c r="D719" t="s">
        <v>135</v>
      </c>
      <c r="E719" t="s">
        <v>220</v>
      </c>
      <c r="F719">
        <v>9</v>
      </c>
      <c r="G719">
        <v>2018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34</v>
      </c>
    </row>
    <row r="720" spans="1:14">
      <c r="A720" t="str">
        <f t="shared" si="11"/>
        <v>7860.9</v>
      </c>
      <c r="B720">
        <v>7860</v>
      </c>
      <c r="C720" t="s">
        <v>128</v>
      </c>
      <c r="D720" t="s">
        <v>30</v>
      </c>
      <c r="E720" t="s">
        <v>220</v>
      </c>
      <c r="F720">
        <v>9</v>
      </c>
      <c r="G720">
        <v>2018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33</v>
      </c>
    </row>
    <row r="721" spans="1:14">
      <c r="A721" t="str">
        <f t="shared" si="11"/>
        <v>7958.9</v>
      </c>
      <c r="B721">
        <v>7958</v>
      </c>
      <c r="C721" t="s">
        <v>169</v>
      </c>
      <c r="D721" t="s">
        <v>20</v>
      </c>
      <c r="E721" t="s">
        <v>220</v>
      </c>
      <c r="F721">
        <v>9</v>
      </c>
      <c r="G721">
        <v>2018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33</v>
      </c>
    </row>
    <row r="722" spans="1:14">
      <c r="A722" t="str">
        <f t="shared" si="11"/>
        <v>7964.9</v>
      </c>
      <c r="B722">
        <v>7964</v>
      </c>
      <c r="C722" t="s">
        <v>130</v>
      </c>
      <c r="D722" t="s">
        <v>131</v>
      </c>
      <c r="E722" t="s">
        <v>220</v>
      </c>
      <c r="F722">
        <v>9</v>
      </c>
      <c r="G722">
        <v>2018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41</v>
      </c>
    </row>
    <row r="723" spans="1:14">
      <c r="A723" t="str">
        <f t="shared" si="11"/>
        <v>8135.9</v>
      </c>
      <c r="B723">
        <v>8135</v>
      </c>
      <c r="C723" t="s">
        <v>136</v>
      </c>
      <c r="D723" t="s">
        <v>38</v>
      </c>
      <c r="E723" t="s">
        <v>220</v>
      </c>
      <c r="F723">
        <v>9</v>
      </c>
      <c r="G723">
        <v>2018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33</v>
      </c>
    </row>
    <row r="724" spans="1:14">
      <c r="A724" t="str">
        <f t="shared" si="11"/>
        <v>8240.9</v>
      </c>
      <c r="B724">
        <v>8240</v>
      </c>
      <c r="C724" t="s">
        <v>55</v>
      </c>
      <c r="D724" t="s">
        <v>56</v>
      </c>
      <c r="E724" t="s">
        <v>220</v>
      </c>
      <c r="F724">
        <v>9</v>
      </c>
      <c r="G724">
        <v>2018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40</v>
      </c>
    </row>
    <row r="725" spans="1:14">
      <c r="A725" t="str">
        <f t="shared" si="11"/>
        <v>8344.9</v>
      </c>
      <c r="B725">
        <v>8344</v>
      </c>
      <c r="C725" t="s">
        <v>108</v>
      </c>
      <c r="D725" t="s">
        <v>109</v>
      </c>
      <c r="E725" t="s">
        <v>220</v>
      </c>
      <c r="F725">
        <v>9</v>
      </c>
      <c r="G725">
        <v>2018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32</v>
      </c>
    </row>
    <row r="726" spans="1:14">
      <c r="A726" t="str">
        <f t="shared" si="11"/>
        <v>8861.9</v>
      </c>
      <c r="B726">
        <v>8861</v>
      </c>
      <c r="C726" t="s">
        <v>140</v>
      </c>
      <c r="D726" t="s">
        <v>141</v>
      </c>
      <c r="E726" t="s">
        <v>220</v>
      </c>
      <c r="F726">
        <v>9</v>
      </c>
      <c r="G726">
        <v>2018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41</v>
      </c>
    </row>
    <row r="727" spans="1:14">
      <c r="A727" t="str">
        <f t="shared" si="11"/>
        <v>8995.9</v>
      </c>
      <c r="B727">
        <v>8995</v>
      </c>
      <c r="C727" t="s">
        <v>142</v>
      </c>
      <c r="D727" t="s">
        <v>143</v>
      </c>
      <c r="E727" t="s">
        <v>220</v>
      </c>
      <c r="F727">
        <v>9</v>
      </c>
      <c r="G727">
        <v>2018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40</v>
      </c>
    </row>
    <row r="728" spans="1:14">
      <c r="A728" t="str">
        <f t="shared" si="11"/>
        <v>9000.9</v>
      </c>
      <c r="B728">
        <v>9000</v>
      </c>
      <c r="C728" t="s">
        <v>132</v>
      </c>
      <c r="D728" t="s">
        <v>133</v>
      </c>
      <c r="E728" t="s">
        <v>220</v>
      </c>
      <c r="F728">
        <v>9</v>
      </c>
      <c r="G728">
        <v>2018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40</v>
      </c>
    </row>
    <row r="729" spans="1:14">
      <c r="A729" t="str">
        <f t="shared" si="11"/>
        <v>9201.9</v>
      </c>
      <c r="B729">
        <v>9201</v>
      </c>
      <c r="C729" t="s">
        <v>247</v>
      </c>
      <c r="D729" t="s">
        <v>170</v>
      </c>
      <c r="E729" t="s">
        <v>220</v>
      </c>
      <c r="F729">
        <v>9</v>
      </c>
      <c r="G729">
        <v>2018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33</v>
      </c>
    </row>
    <row r="730" spans="1:14">
      <c r="A730" t="str">
        <f t="shared" si="11"/>
        <v>9234.9</v>
      </c>
      <c r="B730">
        <v>9234</v>
      </c>
      <c r="C730" t="s">
        <v>146</v>
      </c>
      <c r="D730" t="s">
        <v>32</v>
      </c>
      <c r="E730" t="s">
        <v>220</v>
      </c>
      <c r="F730">
        <v>9</v>
      </c>
      <c r="G730">
        <v>2018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40</v>
      </c>
    </row>
    <row r="731" spans="1:14">
      <c r="A731" t="str">
        <f t="shared" si="11"/>
        <v>9407.9</v>
      </c>
      <c r="B731">
        <v>9407</v>
      </c>
      <c r="C731" t="s">
        <v>174</v>
      </c>
      <c r="D731" t="s">
        <v>175</v>
      </c>
      <c r="E731" t="s">
        <v>220</v>
      </c>
      <c r="F731">
        <v>9</v>
      </c>
      <c r="G731">
        <v>2018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38</v>
      </c>
    </row>
    <row r="732" spans="1:14">
      <c r="A732" t="str">
        <f t="shared" si="11"/>
        <v>9496.9</v>
      </c>
      <c r="B732">
        <v>9496</v>
      </c>
      <c r="C732" t="s">
        <v>71</v>
      </c>
      <c r="D732" t="s">
        <v>21</v>
      </c>
      <c r="E732" t="s">
        <v>220</v>
      </c>
      <c r="F732">
        <v>9</v>
      </c>
      <c r="G732">
        <v>2018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37</v>
      </c>
    </row>
    <row r="733" spans="1:14">
      <c r="A733" t="str">
        <f t="shared" si="11"/>
        <v>9497.9</v>
      </c>
      <c r="B733">
        <v>9497</v>
      </c>
      <c r="C733" t="s">
        <v>171</v>
      </c>
      <c r="D733" t="s">
        <v>172</v>
      </c>
      <c r="E733" t="s">
        <v>220</v>
      </c>
      <c r="F733">
        <v>9</v>
      </c>
      <c r="G733">
        <v>2018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41</v>
      </c>
    </row>
    <row r="734" spans="1:14">
      <c r="A734" t="str">
        <f t="shared" si="11"/>
        <v>9730.9</v>
      </c>
      <c r="B734">
        <v>9730</v>
      </c>
      <c r="C734" t="s">
        <v>57</v>
      </c>
      <c r="D734" t="s">
        <v>58</v>
      </c>
      <c r="E734" t="s">
        <v>220</v>
      </c>
      <c r="F734">
        <v>9</v>
      </c>
      <c r="G734">
        <v>2018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41</v>
      </c>
    </row>
    <row r="735" spans="1:14">
      <c r="A735" t="str">
        <f t="shared" si="11"/>
        <v>9792.9</v>
      </c>
      <c r="B735">
        <v>9792</v>
      </c>
      <c r="C735" t="s">
        <v>176</v>
      </c>
      <c r="D735" t="s">
        <v>177</v>
      </c>
      <c r="E735" t="s">
        <v>220</v>
      </c>
      <c r="F735">
        <v>9</v>
      </c>
      <c r="G735">
        <v>2018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34</v>
      </c>
    </row>
    <row r="736" spans="1:14">
      <c r="A736" t="str">
        <f t="shared" si="11"/>
        <v>9800.9</v>
      </c>
      <c r="B736">
        <v>9800</v>
      </c>
      <c r="C736" t="s">
        <v>45</v>
      </c>
      <c r="D736" t="s">
        <v>46</v>
      </c>
      <c r="E736" t="s">
        <v>220</v>
      </c>
      <c r="F736">
        <v>9</v>
      </c>
      <c r="G736">
        <v>2018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38</v>
      </c>
    </row>
    <row r="737" spans="1:14">
      <c r="A737" t="str">
        <f t="shared" si="11"/>
        <v>9901.9</v>
      </c>
      <c r="B737">
        <v>9901</v>
      </c>
      <c r="C737" t="s">
        <v>147</v>
      </c>
      <c r="D737" t="s">
        <v>148</v>
      </c>
      <c r="E737" t="s">
        <v>220</v>
      </c>
      <c r="F737">
        <v>9</v>
      </c>
      <c r="G737">
        <v>2018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38</v>
      </c>
    </row>
    <row r="738" spans="1:14">
      <c r="A738" t="str">
        <f t="shared" si="11"/>
        <v>10066.9</v>
      </c>
      <c r="B738">
        <v>10066</v>
      </c>
      <c r="C738" t="s">
        <v>173</v>
      </c>
      <c r="D738" t="s">
        <v>39</v>
      </c>
      <c r="E738" t="s">
        <v>220</v>
      </c>
      <c r="F738">
        <v>9</v>
      </c>
      <c r="G738">
        <v>2018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38</v>
      </c>
    </row>
    <row r="739" spans="1:14">
      <c r="A739" t="str">
        <f t="shared" si="11"/>
        <v>10115.9</v>
      </c>
      <c r="B739">
        <v>10115</v>
      </c>
      <c r="C739" t="s">
        <v>178</v>
      </c>
      <c r="D739" t="s">
        <v>29</v>
      </c>
      <c r="E739" t="s">
        <v>220</v>
      </c>
      <c r="F739">
        <v>9</v>
      </c>
      <c r="G739">
        <v>2018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37</v>
      </c>
    </row>
    <row r="740" spans="1:14">
      <c r="A740" t="str">
        <f t="shared" si="11"/>
        <v>152.10</v>
      </c>
      <c r="B740">
        <v>152</v>
      </c>
      <c r="C740" t="s">
        <v>53</v>
      </c>
      <c r="D740" t="s">
        <v>54</v>
      </c>
      <c r="E740" t="s">
        <v>220</v>
      </c>
      <c r="F740">
        <v>10</v>
      </c>
      <c r="G740">
        <v>2018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34</v>
      </c>
    </row>
    <row r="741" spans="1:14">
      <c r="A741" t="str">
        <f t="shared" si="11"/>
        <v>672.10</v>
      </c>
      <c r="B741">
        <v>672</v>
      </c>
      <c r="C741" t="s">
        <v>64</v>
      </c>
      <c r="D741" t="s">
        <v>65</v>
      </c>
      <c r="E741" t="s">
        <v>220</v>
      </c>
      <c r="F741">
        <v>10</v>
      </c>
      <c r="G741">
        <v>2018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34</v>
      </c>
    </row>
    <row r="742" spans="1:14">
      <c r="A742" t="str">
        <f t="shared" si="11"/>
        <v>695.10</v>
      </c>
      <c r="B742">
        <v>695</v>
      </c>
      <c r="C742" t="s">
        <v>159</v>
      </c>
      <c r="D742" t="s">
        <v>160</v>
      </c>
      <c r="E742" t="s">
        <v>220</v>
      </c>
      <c r="F742">
        <v>10</v>
      </c>
      <c r="G742">
        <v>2018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32</v>
      </c>
    </row>
    <row r="743" spans="1:14">
      <c r="A743" t="str">
        <f t="shared" si="11"/>
        <v>817.10</v>
      </c>
      <c r="B743">
        <v>817</v>
      </c>
      <c r="C743" t="s">
        <v>138</v>
      </c>
      <c r="D743" t="s">
        <v>139</v>
      </c>
      <c r="E743" t="s">
        <v>220</v>
      </c>
      <c r="F743">
        <v>10</v>
      </c>
      <c r="G743">
        <v>2018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34</v>
      </c>
    </row>
    <row r="744" spans="1:14">
      <c r="A744" t="str">
        <f t="shared" si="11"/>
        <v>831.10</v>
      </c>
      <c r="B744">
        <v>831</v>
      </c>
      <c r="C744" t="s">
        <v>159</v>
      </c>
      <c r="D744" t="s">
        <v>161</v>
      </c>
      <c r="E744" t="s">
        <v>220</v>
      </c>
      <c r="F744">
        <v>10</v>
      </c>
      <c r="G744">
        <v>2018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34</v>
      </c>
    </row>
    <row r="745" spans="1:14">
      <c r="A745" t="str">
        <f t="shared" si="11"/>
        <v>834.10</v>
      </c>
      <c r="B745">
        <v>834</v>
      </c>
      <c r="C745" t="s">
        <v>154</v>
      </c>
      <c r="D745" t="s">
        <v>155</v>
      </c>
      <c r="E745" t="s">
        <v>220</v>
      </c>
      <c r="F745">
        <v>10</v>
      </c>
      <c r="G745">
        <v>2018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40</v>
      </c>
    </row>
    <row r="746" spans="1:14">
      <c r="A746" t="str">
        <f t="shared" si="11"/>
        <v>839.10</v>
      </c>
      <c r="B746">
        <v>839</v>
      </c>
      <c r="C746" t="s">
        <v>156</v>
      </c>
      <c r="D746" t="s">
        <v>157</v>
      </c>
      <c r="E746" t="s">
        <v>220</v>
      </c>
      <c r="F746">
        <v>10</v>
      </c>
      <c r="G746">
        <v>2018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40</v>
      </c>
    </row>
    <row r="747" spans="1:14">
      <c r="A747" t="str">
        <f t="shared" si="11"/>
        <v>852.10</v>
      </c>
      <c r="B747">
        <v>852</v>
      </c>
      <c r="C747" t="s">
        <v>63</v>
      </c>
      <c r="D747" t="s">
        <v>26</v>
      </c>
      <c r="E747" t="s">
        <v>220</v>
      </c>
      <c r="F747">
        <v>10</v>
      </c>
      <c r="G747">
        <v>2018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41</v>
      </c>
    </row>
    <row r="748" spans="1:14">
      <c r="A748" t="str">
        <f t="shared" si="11"/>
        <v>860.10</v>
      </c>
      <c r="B748">
        <v>860</v>
      </c>
      <c r="C748" t="s">
        <v>84</v>
      </c>
      <c r="D748" t="s">
        <v>85</v>
      </c>
      <c r="E748" t="s">
        <v>220</v>
      </c>
      <c r="F748">
        <v>10</v>
      </c>
      <c r="G748">
        <v>2018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41</v>
      </c>
    </row>
    <row r="749" spans="1:14">
      <c r="A749" t="str">
        <f t="shared" si="11"/>
        <v>1069.10</v>
      </c>
      <c r="B749">
        <v>1069</v>
      </c>
      <c r="C749" t="s">
        <v>180</v>
      </c>
      <c r="D749" t="s">
        <v>181</v>
      </c>
      <c r="E749" t="s">
        <v>220</v>
      </c>
      <c r="F749">
        <v>10</v>
      </c>
      <c r="G749">
        <v>2018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34</v>
      </c>
    </row>
    <row r="750" spans="1:14">
      <c r="A750" t="str">
        <f t="shared" si="11"/>
        <v>1073.10</v>
      </c>
      <c r="B750">
        <v>1073</v>
      </c>
      <c r="C750" t="s">
        <v>149</v>
      </c>
      <c r="D750" t="s">
        <v>150</v>
      </c>
      <c r="E750" t="s">
        <v>220</v>
      </c>
      <c r="F750">
        <v>10</v>
      </c>
      <c r="G750">
        <v>2018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38</v>
      </c>
    </row>
    <row r="751" spans="1:14">
      <c r="A751" t="str">
        <f t="shared" si="11"/>
        <v>1139.10</v>
      </c>
      <c r="B751">
        <v>1139</v>
      </c>
      <c r="C751" t="s">
        <v>61</v>
      </c>
      <c r="D751" t="s">
        <v>62</v>
      </c>
      <c r="E751" t="s">
        <v>220</v>
      </c>
      <c r="F751">
        <v>10</v>
      </c>
      <c r="G751">
        <v>2018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41</v>
      </c>
    </row>
    <row r="752" spans="1:14">
      <c r="A752" t="str">
        <f t="shared" si="11"/>
        <v>1143.10</v>
      </c>
      <c r="B752">
        <v>1143</v>
      </c>
      <c r="C752" t="s">
        <v>159</v>
      </c>
      <c r="D752" t="s">
        <v>27</v>
      </c>
      <c r="E752" t="s">
        <v>220</v>
      </c>
      <c r="F752">
        <v>10</v>
      </c>
      <c r="G752">
        <v>2018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41</v>
      </c>
    </row>
    <row r="753" spans="1:14">
      <c r="A753" t="str">
        <f t="shared" si="11"/>
        <v>1318.10</v>
      </c>
      <c r="B753">
        <v>1318</v>
      </c>
      <c r="C753" t="s">
        <v>67</v>
      </c>
      <c r="D753" t="s">
        <v>68</v>
      </c>
      <c r="E753" t="s">
        <v>220</v>
      </c>
      <c r="F753">
        <v>10</v>
      </c>
      <c r="G753">
        <v>2018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41</v>
      </c>
    </row>
    <row r="754" spans="1:14">
      <c r="A754" t="str">
        <f t="shared" si="11"/>
        <v>1319.10</v>
      </c>
      <c r="B754">
        <v>1319</v>
      </c>
      <c r="C754" t="s">
        <v>69</v>
      </c>
      <c r="D754" t="s">
        <v>70</v>
      </c>
      <c r="E754" t="s">
        <v>220</v>
      </c>
      <c r="F754">
        <v>10</v>
      </c>
      <c r="G754">
        <v>2018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32</v>
      </c>
    </row>
    <row r="755" spans="1:14">
      <c r="A755" t="str">
        <f t="shared" si="11"/>
        <v>1950.10</v>
      </c>
      <c r="B755">
        <v>1950</v>
      </c>
      <c r="C755" t="s">
        <v>36</v>
      </c>
      <c r="D755" t="s">
        <v>25</v>
      </c>
      <c r="E755" t="s">
        <v>220</v>
      </c>
      <c r="F755">
        <v>10</v>
      </c>
      <c r="G755">
        <v>2018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34</v>
      </c>
    </row>
    <row r="756" spans="1:14">
      <c r="A756" t="str">
        <f t="shared" si="11"/>
        <v>2010.10</v>
      </c>
      <c r="B756">
        <v>2010</v>
      </c>
      <c r="C756" t="s">
        <v>72</v>
      </c>
      <c r="D756" t="s">
        <v>73</v>
      </c>
      <c r="E756" t="s">
        <v>220</v>
      </c>
      <c r="F756">
        <v>10</v>
      </c>
      <c r="G756">
        <v>2018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41</v>
      </c>
    </row>
    <row r="757" spans="1:14">
      <c r="A757" t="str">
        <f t="shared" si="11"/>
        <v>2215.10</v>
      </c>
      <c r="B757">
        <v>2215</v>
      </c>
      <c r="C757" t="s">
        <v>78</v>
      </c>
      <c r="D757" t="s">
        <v>79</v>
      </c>
      <c r="E757" t="s">
        <v>220</v>
      </c>
      <c r="F757">
        <v>10</v>
      </c>
      <c r="G757">
        <v>2018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33</v>
      </c>
    </row>
    <row r="758" spans="1:14">
      <c r="A758" t="str">
        <f t="shared" si="11"/>
        <v>2245.10</v>
      </c>
      <c r="B758">
        <v>2245</v>
      </c>
      <c r="C758" t="s">
        <v>76</v>
      </c>
      <c r="D758" t="s">
        <v>77</v>
      </c>
      <c r="E758" t="s">
        <v>220</v>
      </c>
      <c r="F758">
        <v>10</v>
      </c>
      <c r="G758">
        <v>2018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38</v>
      </c>
    </row>
    <row r="759" spans="1:14">
      <c r="A759" t="str">
        <f t="shared" si="11"/>
        <v>2425.10</v>
      </c>
      <c r="B759">
        <v>2425</v>
      </c>
      <c r="C759" t="s">
        <v>80</v>
      </c>
      <c r="D759" t="s">
        <v>24</v>
      </c>
      <c r="E759" t="s">
        <v>220</v>
      </c>
      <c r="F759">
        <v>10</v>
      </c>
      <c r="G759">
        <v>2018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38</v>
      </c>
    </row>
    <row r="760" spans="1:14">
      <c r="A760" t="str">
        <f t="shared" si="11"/>
        <v>2496.10</v>
      </c>
      <c r="B760">
        <v>2496</v>
      </c>
      <c r="C760" t="s">
        <v>240</v>
      </c>
      <c r="D760" t="s">
        <v>241</v>
      </c>
      <c r="E760" t="s">
        <v>220</v>
      </c>
      <c r="F760">
        <v>10</v>
      </c>
      <c r="G760">
        <v>2018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34</v>
      </c>
    </row>
    <row r="761" spans="1:14">
      <c r="A761" t="str">
        <f t="shared" si="11"/>
        <v>2700.10</v>
      </c>
      <c r="B761">
        <v>2700</v>
      </c>
      <c r="C761" t="s">
        <v>151</v>
      </c>
      <c r="D761" t="s">
        <v>152</v>
      </c>
      <c r="E761" t="s">
        <v>220</v>
      </c>
      <c r="F761">
        <v>10</v>
      </c>
      <c r="G761">
        <v>2018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34</v>
      </c>
    </row>
    <row r="762" spans="1:14">
      <c r="A762" t="str">
        <f t="shared" si="11"/>
        <v>2715.10</v>
      </c>
      <c r="B762">
        <v>2715</v>
      </c>
      <c r="C762" t="s">
        <v>162</v>
      </c>
      <c r="D762" t="s">
        <v>163</v>
      </c>
      <c r="E762" t="s">
        <v>220</v>
      </c>
      <c r="F762">
        <v>10</v>
      </c>
      <c r="G762">
        <v>2018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38</v>
      </c>
    </row>
    <row r="763" spans="1:14">
      <c r="A763" t="str">
        <f t="shared" si="11"/>
        <v>2744.10</v>
      </c>
      <c r="B763">
        <v>2744</v>
      </c>
      <c r="C763" t="s">
        <v>164</v>
      </c>
      <c r="D763" t="s">
        <v>165</v>
      </c>
      <c r="E763" t="s">
        <v>220</v>
      </c>
      <c r="F763">
        <v>10</v>
      </c>
      <c r="G763">
        <v>2018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33</v>
      </c>
    </row>
    <row r="764" spans="1:14">
      <c r="A764" t="str">
        <f t="shared" si="11"/>
        <v>2791.10</v>
      </c>
      <c r="B764">
        <v>2791</v>
      </c>
      <c r="C764" t="s">
        <v>86</v>
      </c>
      <c r="D764" t="s">
        <v>29</v>
      </c>
      <c r="E764" t="s">
        <v>220</v>
      </c>
      <c r="F764">
        <v>10</v>
      </c>
      <c r="G764">
        <v>2018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37</v>
      </c>
    </row>
    <row r="765" spans="1:14">
      <c r="A765" t="str">
        <f t="shared" si="11"/>
        <v>3396.10</v>
      </c>
      <c r="B765">
        <v>3396</v>
      </c>
      <c r="C765" t="s">
        <v>88</v>
      </c>
      <c r="D765" t="s">
        <v>89</v>
      </c>
      <c r="E765" t="s">
        <v>220</v>
      </c>
      <c r="F765">
        <v>10</v>
      </c>
      <c r="G765">
        <v>2018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38</v>
      </c>
    </row>
    <row r="766" spans="1:14">
      <c r="A766" t="str">
        <f t="shared" si="11"/>
        <v>3477.10</v>
      </c>
      <c r="B766">
        <v>3477</v>
      </c>
      <c r="C766" t="s">
        <v>184</v>
      </c>
      <c r="D766" t="s">
        <v>185</v>
      </c>
      <c r="E766" t="s">
        <v>220</v>
      </c>
      <c r="F766">
        <v>10</v>
      </c>
      <c r="G766">
        <v>2018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40</v>
      </c>
    </row>
    <row r="767" spans="1:14">
      <c r="A767" t="str">
        <f t="shared" si="11"/>
        <v>3632.10</v>
      </c>
      <c r="B767">
        <v>3632</v>
      </c>
      <c r="C767" t="s">
        <v>90</v>
      </c>
      <c r="D767" t="s">
        <v>91</v>
      </c>
      <c r="E767" t="s">
        <v>220</v>
      </c>
      <c r="F767">
        <v>10</v>
      </c>
      <c r="G767">
        <v>2018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40</v>
      </c>
    </row>
    <row r="768" spans="1:14">
      <c r="A768" t="str">
        <f t="shared" si="11"/>
        <v>3671.10</v>
      </c>
      <c r="B768">
        <v>3671</v>
      </c>
      <c r="C768" t="s">
        <v>182</v>
      </c>
      <c r="D768" t="s">
        <v>183</v>
      </c>
      <c r="E768" t="s">
        <v>220</v>
      </c>
      <c r="F768">
        <v>10</v>
      </c>
      <c r="G768">
        <v>2018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41</v>
      </c>
    </row>
    <row r="769" spans="1:14">
      <c r="A769" t="str">
        <f t="shared" si="11"/>
        <v>3681.10</v>
      </c>
      <c r="B769">
        <v>3681</v>
      </c>
      <c r="C769" t="s">
        <v>92</v>
      </c>
      <c r="D769" t="s">
        <v>93</v>
      </c>
      <c r="E769" t="s">
        <v>220</v>
      </c>
      <c r="F769">
        <v>10</v>
      </c>
      <c r="G769">
        <v>2018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40</v>
      </c>
    </row>
    <row r="770" spans="1:14">
      <c r="A770" t="str">
        <f t="shared" si="11"/>
        <v>3686.10</v>
      </c>
      <c r="B770">
        <v>3686</v>
      </c>
      <c r="C770" t="s">
        <v>166</v>
      </c>
      <c r="D770" t="s">
        <v>167</v>
      </c>
      <c r="E770" t="s">
        <v>220</v>
      </c>
      <c r="F770">
        <v>10</v>
      </c>
      <c r="G770">
        <v>2018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40</v>
      </c>
    </row>
    <row r="771" spans="1:14">
      <c r="A771" t="str">
        <f t="shared" ref="A771:A834" si="12">$B771&amp;"."&amp;F771</f>
        <v>3841.10</v>
      </c>
      <c r="B771">
        <v>3841</v>
      </c>
      <c r="C771" t="s">
        <v>186</v>
      </c>
      <c r="D771" t="s">
        <v>187</v>
      </c>
      <c r="E771" t="s">
        <v>220</v>
      </c>
      <c r="F771">
        <v>10</v>
      </c>
      <c r="G771">
        <v>2018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33</v>
      </c>
    </row>
    <row r="772" spans="1:14">
      <c r="A772" t="str">
        <f t="shared" si="12"/>
        <v>3915.10</v>
      </c>
      <c r="B772">
        <v>3915</v>
      </c>
      <c r="C772" t="s">
        <v>94</v>
      </c>
      <c r="D772" t="s">
        <v>95</v>
      </c>
      <c r="E772" t="s">
        <v>220</v>
      </c>
      <c r="F772">
        <v>10</v>
      </c>
      <c r="G772">
        <v>2018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41</v>
      </c>
    </row>
    <row r="773" spans="1:14">
      <c r="A773" t="str">
        <f t="shared" si="12"/>
        <v>4020.10</v>
      </c>
      <c r="B773">
        <v>4020</v>
      </c>
      <c r="C773" t="s">
        <v>98</v>
      </c>
      <c r="D773" t="s">
        <v>99</v>
      </c>
      <c r="E773" t="s">
        <v>220</v>
      </c>
      <c r="F773">
        <v>10</v>
      </c>
      <c r="G773">
        <v>2018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34</v>
      </c>
    </row>
    <row r="774" spans="1:14">
      <c r="A774" t="str">
        <f t="shared" si="12"/>
        <v>4065.10</v>
      </c>
      <c r="B774">
        <v>4065</v>
      </c>
      <c r="C774" t="s">
        <v>96</v>
      </c>
      <c r="D774" t="s">
        <v>97</v>
      </c>
      <c r="E774" t="s">
        <v>220</v>
      </c>
      <c r="F774">
        <v>10</v>
      </c>
      <c r="G774">
        <v>2018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37</v>
      </c>
    </row>
    <row r="775" spans="1:14">
      <c r="A775" t="str">
        <f t="shared" si="12"/>
        <v>4190.10</v>
      </c>
      <c r="B775">
        <v>4190</v>
      </c>
      <c r="C775" t="s">
        <v>158</v>
      </c>
      <c r="D775" t="s">
        <v>41</v>
      </c>
      <c r="E775" t="s">
        <v>220</v>
      </c>
      <c r="F775">
        <v>10</v>
      </c>
      <c r="G775">
        <v>2018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38</v>
      </c>
    </row>
    <row r="776" spans="1:14">
      <c r="A776" t="str">
        <f t="shared" si="12"/>
        <v>4475.10</v>
      </c>
      <c r="B776">
        <v>4475</v>
      </c>
      <c r="C776" t="s">
        <v>100</v>
      </c>
      <c r="D776" t="s">
        <v>44</v>
      </c>
      <c r="E776" t="s">
        <v>220</v>
      </c>
      <c r="F776">
        <v>10</v>
      </c>
      <c r="G776">
        <v>2018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38</v>
      </c>
    </row>
    <row r="777" spans="1:14">
      <c r="A777" t="str">
        <f t="shared" si="12"/>
        <v>4630.10</v>
      </c>
      <c r="B777">
        <v>4630</v>
      </c>
      <c r="C777" t="s">
        <v>151</v>
      </c>
      <c r="D777" t="s">
        <v>153</v>
      </c>
      <c r="E777" t="s">
        <v>220</v>
      </c>
      <c r="F777">
        <v>10</v>
      </c>
      <c r="G777">
        <v>2018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41</v>
      </c>
    </row>
    <row r="778" spans="1:14">
      <c r="A778" t="str">
        <f t="shared" si="12"/>
        <v>5429.10</v>
      </c>
      <c r="B778">
        <v>5429</v>
      </c>
      <c r="C778" t="s">
        <v>74</v>
      </c>
      <c r="D778" t="s">
        <v>75</v>
      </c>
      <c r="E778" t="s">
        <v>220</v>
      </c>
      <c r="F778">
        <v>10</v>
      </c>
      <c r="G778">
        <v>2018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34</v>
      </c>
    </row>
    <row r="779" spans="1:14">
      <c r="A779" t="str">
        <f t="shared" si="12"/>
        <v>5436.10</v>
      </c>
      <c r="B779">
        <v>5436</v>
      </c>
      <c r="C779" t="s">
        <v>103</v>
      </c>
      <c r="D779" t="s">
        <v>104</v>
      </c>
      <c r="E779" t="s">
        <v>220</v>
      </c>
      <c r="F779">
        <v>10</v>
      </c>
      <c r="G779">
        <v>2018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33</v>
      </c>
    </row>
    <row r="780" spans="1:14">
      <c r="A780" t="str">
        <f t="shared" si="12"/>
        <v>5481.10</v>
      </c>
      <c r="B780">
        <v>5481</v>
      </c>
      <c r="C780" t="s">
        <v>105</v>
      </c>
      <c r="D780" t="s">
        <v>42</v>
      </c>
      <c r="E780" t="s">
        <v>220</v>
      </c>
      <c r="F780">
        <v>10</v>
      </c>
      <c r="G780">
        <v>2018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34</v>
      </c>
    </row>
    <row r="781" spans="1:14">
      <c r="A781" t="str">
        <f t="shared" si="12"/>
        <v>5532.10</v>
      </c>
      <c r="B781">
        <v>5532</v>
      </c>
      <c r="C781" t="s">
        <v>59</v>
      </c>
      <c r="D781" t="s">
        <v>60</v>
      </c>
      <c r="E781" t="s">
        <v>220</v>
      </c>
      <c r="F781">
        <v>10</v>
      </c>
      <c r="G781">
        <v>2018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40</v>
      </c>
    </row>
    <row r="782" spans="1:14">
      <c r="A782" t="str">
        <f t="shared" si="12"/>
        <v>5550.10</v>
      </c>
      <c r="B782">
        <v>5550</v>
      </c>
      <c r="C782" t="s">
        <v>83</v>
      </c>
      <c r="D782" t="s">
        <v>43</v>
      </c>
      <c r="E782" t="s">
        <v>220</v>
      </c>
      <c r="F782">
        <v>10</v>
      </c>
      <c r="G782">
        <v>2018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38</v>
      </c>
    </row>
    <row r="783" spans="1:14">
      <c r="A783" t="str">
        <f t="shared" si="12"/>
        <v>6065.10</v>
      </c>
      <c r="B783">
        <v>6065</v>
      </c>
      <c r="C783" t="s">
        <v>106</v>
      </c>
      <c r="D783" t="s">
        <v>107</v>
      </c>
      <c r="E783" t="s">
        <v>220</v>
      </c>
      <c r="F783">
        <v>10</v>
      </c>
      <c r="G783">
        <v>2018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33</v>
      </c>
    </row>
    <row r="784" spans="1:14">
      <c r="A784" t="str">
        <f t="shared" si="12"/>
        <v>6219.10</v>
      </c>
      <c r="B784">
        <v>6219</v>
      </c>
      <c r="C784" t="s">
        <v>110</v>
      </c>
      <c r="D784" t="s">
        <v>29</v>
      </c>
      <c r="E784" t="s">
        <v>220</v>
      </c>
      <c r="F784">
        <v>10</v>
      </c>
      <c r="G784">
        <v>2018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37</v>
      </c>
    </row>
    <row r="785" spans="1:14">
      <c r="A785" t="str">
        <f t="shared" si="12"/>
        <v>6690.10</v>
      </c>
      <c r="B785">
        <v>6690</v>
      </c>
      <c r="C785" t="s">
        <v>111</v>
      </c>
      <c r="D785" t="s">
        <v>112</v>
      </c>
      <c r="E785" t="s">
        <v>220</v>
      </c>
      <c r="F785">
        <v>10</v>
      </c>
      <c r="G785">
        <v>2018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34</v>
      </c>
    </row>
    <row r="786" spans="1:14">
      <c r="A786" t="str">
        <f t="shared" si="12"/>
        <v>6691.10</v>
      </c>
      <c r="B786">
        <v>6691</v>
      </c>
      <c r="C786" t="s">
        <v>113</v>
      </c>
      <c r="D786" t="s">
        <v>114</v>
      </c>
      <c r="E786" t="s">
        <v>220</v>
      </c>
      <c r="F786">
        <v>10</v>
      </c>
      <c r="G786">
        <v>2018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34</v>
      </c>
    </row>
    <row r="787" spans="1:14">
      <c r="A787" t="str">
        <f t="shared" si="12"/>
        <v>6735.10</v>
      </c>
      <c r="B787">
        <v>6735</v>
      </c>
      <c r="C787" t="s">
        <v>102</v>
      </c>
      <c r="D787" t="s">
        <v>34</v>
      </c>
      <c r="E787" t="s">
        <v>220</v>
      </c>
      <c r="F787">
        <v>10</v>
      </c>
      <c r="G787">
        <v>2018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40</v>
      </c>
    </row>
    <row r="788" spans="1:14">
      <c r="A788" t="str">
        <f t="shared" si="12"/>
        <v>6830.10</v>
      </c>
      <c r="B788">
        <v>6830</v>
      </c>
      <c r="C788" t="s">
        <v>101</v>
      </c>
      <c r="D788" t="s">
        <v>37</v>
      </c>
      <c r="E788" t="s">
        <v>220</v>
      </c>
      <c r="F788">
        <v>10</v>
      </c>
      <c r="G788">
        <v>2018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34</v>
      </c>
    </row>
    <row r="789" spans="1:14">
      <c r="A789" t="str">
        <f t="shared" si="12"/>
        <v>6887.10</v>
      </c>
      <c r="B789">
        <v>6887</v>
      </c>
      <c r="C789" t="s">
        <v>115</v>
      </c>
      <c r="D789" t="s">
        <v>116</v>
      </c>
      <c r="E789" t="s">
        <v>220</v>
      </c>
      <c r="F789">
        <v>10</v>
      </c>
      <c r="G789">
        <v>2018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38</v>
      </c>
    </row>
    <row r="790" spans="1:14">
      <c r="A790" t="str">
        <f t="shared" si="12"/>
        <v>7076.10</v>
      </c>
      <c r="B790">
        <v>7076</v>
      </c>
      <c r="C790" t="s">
        <v>249</v>
      </c>
      <c r="D790" t="s">
        <v>250</v>
      </c>
      <c r="E790" t="s">
        <v>220</v>
      </c>
      <c r="F790">
        <v>10</v>
      </c>
      <c r="G790">
        <v>2018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38</v>
      </c>
    </row>
    <row r="791" spans="1:14">
      <c r="A791" t="str">
        <f t="shared" si="12"/>
        <v>7081.10</v>
      </c>
      <c r="B791">
        <v>7081</v>
      </c>
      <c r="C791" t="s">
        <v>245</v>
      </c>
      <c r="D791" t="s">
        <v>246</v>
      </c>
      <c r="E791" t="s">
        <v>220</v>
      </c>
      <c r="F791">
        <v>10</v>
      </c>
      <c r="G791">
        <v>2018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34</v>
      </c>
    </row>
    <row r="792" spans="1:14">
      <c r="A792" t="str">
        <f t="shared" si="12"/>
        <v>7115.10</v>
      </c>
      <c r="B792">
        <v>7115</v>
      </c>
      <c r="C792" t="s">
        <v>117</v>
      </c>
      <c r="D792" t="s">
        <v>118</v>
      </c>
      <c r="E792" t="s">
        <v>220</v>
      </c>
      <c r="F792">
        <v>10</v>
      </c>
      <c r="G792">
        <v>2018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40</v>
      </c>
    </row>
    <row r="793" spans="1:14">
      <c r="A793" t="str">
        <f t="shared" si="12"/>
        <v>7206.10</v>
      </c>
      <c r="B793">
        <v>7206</v>
      </c>
      <c r="C793" t="s">
        <v>119</v>
      </c>
      <c r="D793" t="s">
        <v>31</v>
      </c>
      <c r="E793" t="s">
        <v>220</v>
      </c>
      <c r="F793">
        <v>10</v>
      </c>
      <c r="G793">
        <v>2018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41</v>
      </c>
    </row>
    <row r="794" spans="1:14">
      <c r="A794" t="str">
        <f t="shared" si="12"/>
        <v>7355.10</v>
      </c>
      <c r="B794">
        <v>7355</v>
      </c>
      <c r="C794" t="s">
        <v>168</v>
      </c>
      <c r="D794" t="s">
        <v>33</v>
      </c>
      <c r="E794" t="s">
        <v>220</v>
      </c>
      <c r="F794">
        <v>10</v>
      </c>
      <c r="G794">
        <v>2018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38</v>
      </c>
    </row>
    <row r="795" spans="1:14">
      <c r="A795" t="str">
        <f t="shared" si="12"/>
        <v>7625.10</v>
      </c>
      <c r="B795">
        <v>7625</v>
      </c>
      <c r="C795" t="s">
        <v>120</v>
      </c>
      <c r="D795" t="s">
        <v>27</v>
      </c>
      <c r="E795" t="s">
        <v>220</v>
      </c>
      <c r="F795">
        <v>10</v>
      </c>
      <c r="G795">
        <v>2018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41</v>
      </c>
    </row>
    <row r="796" spans="1:14">
      <c r="A796" t="str">
        <f t="shared" si="12"/>
        <v>7780.10</v>
      </c>
      <c r="B796">
        <v>7780</v>
      </c>
      <c r="C796" t="s">
        <v>123</v>
      </c>
      <c r="D796" t="s">
        <v>124</v>
      </c>
      <c r="E796" t="s">
        <v>220</v>
      </c>
      <c r="F796">
        <v>10</v>
      </c>
      <c r="G796">
        <v>2018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33</v>
      </c>
    </row>
    <row r="797" spans="1:14">
      <c r="A797" t="str">
        <f t="shared" si="12"/>
        <v>7781.10</v>
      </c>
      <c r="B797">
        <v>7781</v>
      </c>
      <c r="C797" t="s">
        <v>66</v>
      </c>
      <c r="D797" t="s">
        <v>35</v>
      </c>
      <c r="E797" t="s">
        <v>220</v>
      </c>
      <c r="F797">
        <v>10</v>
      </c>
      <c r="G797">
        <v>2018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41</v>
      </c>
    </row>
    <row r="798" spans="1:14">
      <c r="A798" t="str">
        <f t="shared" si="12"/>
        <v>7808.10</v>
      </c>
      <c r="B798">
        <v>7808</v>
      </c>
      <c r="C798" t="s">
        <v>137</v>
      </c>
      <c r="D798" t="s">
        <v>125</v>
      </c>
      <c r="E798" t="s">
        <v>220</v>
      </c>
      <c r="F798">
        <v>10</v>
      </c>
      <c r="G798">
        <v>2018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32</v>
      </c>
    </row>
    <row r="799" spans="1:14">
      <c r="A799" t="str">
        <f t="shared" si="12"/>
        <v>7810.10</v>
      </c>
      <c r="B799">
        <v>7810</v>
      </c>
      <c r="C799" t="s">
        <v>126</v>
      </c>
      <c r="D799" t="s">
        <v>127</v>
      </c>
      <c r="E799" t="s">
        <v>220</v>
      </c>
      <c r="F799">
        <v>10</v>
      </c>
      <c r="G799">
        <v>2018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33</v>
      </c>
    </row>
    <row r="800" spans="1:14">
      <c r="A800" t="str">
        <f t="shared" si="12"/>
        <v>7823.10</v>
      </c>
      <c r="B800">
        <v>7823</v>
      </c>
      <c r="C800" t="s">
        <v>121</v>
      </c>
      <c r="D800" t="s">
        <v>122</v>
      </c>
      <c r="E800" t="s">
        <v>220</v>
      </c>
      <c r="F800">
        <v>10</v>
      </c>
      <c r="G800">
        <v>2018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32</v>
      </c>
    </row>
    <row r="801" spans="1:14">
      <c r="A801" t="str">
        <f t="shared" si="12"/>
        <v>7830.10</v>
      </c>
      <c r="B801">
        <v>7830</v>
      </c>
      <c r="C801" t="s">
        <v>134</v>
      </c>
      <c r="D801" t="s">
        <v>135</v>
      </c>
      <c r="E801" t="s">
        <v>220</v>
      </c>
      <c r="F801">
        <v>10</v>
      </c>
      <c r="G801">
        <v>2018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34</v>
      </c>
    </row>
    <row r="802" spans="1:14">
      <c r="A802" t="str">
        <f t="shared" si="12"/>
        <v>7860.10</v>
      </c>
      <c r="B802">
        <v>7860</v>
      </c>
      <c r="C802" t="s">
        <v>128</v>
      </c>
      <c r="D802" t="s">
        <v>30</v>
      </c>
      <c r="E802" t="s">
        <v>220</v>
      </c>
      <c r="F802">
        <v>10</v>
      </c>
      <c r="G802">
        <v>2018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33</v>
      </c>
    </row>
    <row r="803" spans="1:14">
      <c r="A803" t="str">
        <f t="shared" si="12"/>
        <v>7958.10</v>
      </c>
      <c r="B803">
        <v>7958</v>
      </c>
      <c r="C803" t="s">
        <v>169</v>
      </c>
      <c r="D803" t="s">
        <v>20</v>
      </c>
      <c r="E803" t="s">
        <v>220</v>
      </c>
      <c r="F803">
        <v>10</v>
      </c>
      <c r="G803">
        <v>2018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33</v>
      </c>
    </row>
    <row r="804" spans="1:14">
      <c r="A804" t="str">
        <f t="shared" si="12"/>
        <v>7964.10</v>
      </c>
      <c r="B804">
        <v>7964</v>
      </c>
      <c r="C804" t="s">
        <v>130</v>
      </c>
      <c r="D804" t="s">
        <v>131</v>
      </c>
      <c r="E804" t="s">
        <v>220</v>
      </c>
      <c r="F804">
        <v>10</v>
      </c>
      <c r="G804">
        <v>2018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41</v>
      </c>
    </row>
    <row r="805" spans="1:14">
      <c r="A805" t="str">
        <f t="shared" si="12"/>
        <v>8135.10</v>
      </c>
      <c r="B805">
        <v>8135</v>
      </c>
      <c r="C805" t="s">
        <v>136</v>
      </c>
      <c r="D805" t="s">
        <v>38</v>
      </c>
      <c r="E805" t="s">
        <v>220</v>
      </c>
      <c r="F805">
        <v>10</v>
      </c>
      <c r="G805">
        <v>2018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33</v>
      </c>
    </row>
    <row r="806" spans="1:14">
      <c r="A806" t="str">
        <f t="shared" si="12"/>
        <v>8240.10</v>
      </c>
      <c r="B806">
        <v>8240</v>
      </c>
      <c r="C806" t="s">
        <v>55</v>
      </c>
      <c r="D806" t="s">
        <v>56</v>
      </c>
      <c r="E806" t="s">
        <v>220</v>
      </c>
      <c r="F806">
        <v>10</v>
      </c>
      <c r="G806">
        <v>2018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40</v>
      </c>
    </row>
    <row r="807" spans="1:14">
      <c r="A807" t="str">
        <f t="shared" si="12"/>
        <v>8344.10</v>
      </c>
      <c r="B807">
        <v>8344</v>
      </c>
      <c r="C807" t="s">
        <v>108</v>
      </c>
      <c r="D807" t="s">
        <v>109</v>
      </c>
      <c r="E807" t="s">
        <v>220</v>
      </c>
      <c r="F807">
        <v>10</v>
      </c>
      <c r="G807">
        <v>2018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32</v>
      </c>
    </row>
    <row r="808" spans="1:14">
      <c r="A808" t="str">
        <f t="shared" si="12"/>
        <v>8861.10</v>
      </c>
      <c r="B808">
        <v>8861</v>
      </c>
      <c r="C808" t="s">
        <v>140</v>
      </c>
      <c r="D808" t="s">
        <v>141</v>
      </c>
      <c r="E808" t="s">
        <v>220</v>
      </c>
      <c r="F808">
        <v>10</v>
      </c>
      <c r="G808">
        <v>2018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41</v>
      </c>
    </row>
    <row r="809" spans="1:14">
      <c r="A809" t="str">
        <f t="shared" si="12"/>
        <v>8995.10</v>
      </c>
      <c r="B809">
        <v>8995</v>
      </c>
      <c r="C809" t="s">
        <v>142</v>
      </c>
      <c r="D809" t="s">
        <v>143</v>
      </c>
      <c r="E809" t="s">
        <v>220</v>
      </c>
      <c r="F809">
        <v>10</v>
      </c>
      <c r="G809">
        <v>2018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40</v>
      </c>
    </row>
    <row r="810" spans="1:14">
      <c r="A810" t="str">
        <f t="shared" si="12"/>
        <v>9000.10</v>
      </c>
      <c r="B810">
        <v>9000</v>
      </c>
      <c r="C810" t="s">
        <v>132</v>
      </c>
      <c r="D810" t="s">
        <v>133</v>
      </c>
      <c r="E810" t="s">
        <v>220</v>
      </c>
      <c r="F810">
        <v>10</v>
      </c>
      <c r="G810">
        <v>2018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40</v>
      </c>
    </row>
    <row r="811" spans="1:14">
      <c r="A811" t="str">
        <f t="shared" si="12"/>
        <v>9201.10</v>
      </c>
      <c r="B811">
        <v>9201</v>
      </c>
      <c r="C811" t="s">
        <v>247</v>
      </c>
      <c r="D811" t="s">
        <v>170</v>
      </c>
      <c r="E811" t="s">
        <v>220</v>
      </c>
      <c r="F811">
        <v>10</v>
      </c>
      <c r="G811">
        <v>2018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33</v>
      </c>
    </row>
    <row r="812" spans="1:14">
      <c r="A812" t="str">
        <f t="shared" si="12"/>
        <v>9234.10</v>
      </c>
      <c r="B812">
        <v>9234</v>
      </c>
      <c r="C812" t="s">
        <v>146</v>
      </c>
      <c r="D812" t="s">
        <v>32</v>
      </c>
      <c r="E812" t="s">
        <v>220</v>
      </c>
      <c r="F812">
        <v>10</v>
      </c>
      <c r="G812">
        <v>2018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40</v>
      </c>
    </row>
    <row r="813" spans="1:14">
      <c r="A813" t="str">
        <f t="shared" si="12"/>
        <v>9407.10</v>
      </c>
      <c r="B813">
        <v>9407</v>
      </c>
      <c r="C813" t="s">
        <v>174</v>
      </c>
      <c r="D813" t="s">
        <v>175</v>
      </c>
      <c r="E813" t="s">
        <v>220</v>
      </c>
      <c r="F813">
        <v>10</v>
      </c>
      <c r="G813">
        <v>2018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38</v>
      </c>
    </row>
    <row r="814" spans="1:14">
      <c r="A814" t="str">
        <f t="shared" si="12"/>
        <v>9496.10</v>
      </c>
      <c r="B814">
        <v>9496</v>
      </c>
      <c r="C814" t="s">
        <v>71</v>
      </c>
      <c r="D814" t="s">
        <v>21</v>
      </c>
      <c r="E814" t="s">
        <v>220</v>
      </c>
      <c r="F814">
        <v>10</v>
      </c>
      <c r="G814">
        <v>2018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37</v>
      </c>
    </row>
    <row r="815" spans="1:14">
      <c r="A815" t="str">
        <f t="shared" si="12"/>
        <v>9497.10</v>
      </c>
      <c r="B815">
        <v>9497</v>
      </c>
      <c r="C815" t="s">
        <v>171</v>
      </c>
      <c r="D815" t="s">
        <v>172</v>
      </c>
      <c r="E815" t="s">
        <v>220</v>
      </c>
      <c r="F815">
        <v>10</v>
      </c>
      <c r="G815">
        <v>2018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41</v>
      </c>
    </row>
    <row r="816" spans="1:14">
      <c r="A816" t="str">
        <f t="shared" si="12"/>
        <v>9730.10</v>
      </c>
      <c r="B816">
        <v>9730</v>
      </c>
      <c r="C816" t="s">
        <v>57</v>
      </c>
      <c r="D816" t="s">
        <v>58</v>
      </c>
      <c r="E816" t="s">
        <v>220</v>
      </c>
      <c r="F816">
        <v>10</v>
      </c>
      <c r="G816">
        <v>2018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41</v>
      </c>
    </row>
    <row r="817" spans="1:14">
      <c r="A817" t="str">
        <f t="shared" si="12"/>
        <v>9792.10</v>
      </c>
      <c r="B817">
        <v>9792</v>
      </c>
      <c r="C817" t="s">
        <v>176</v>
      </c>
      <c r="D817" t="s">
        <v>177</v>
      </c>
      <c r="E817" t="s">
        <v>220</v>
      </c>
      <c r="F817">
        <v>10</v>
      </c>
      <c r="G817">
        <v>2018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34</v>
      </c>
    </row>
    <row r="818" spans="1:14">
      <c r="A818" t="str">
        <f t="shared" si="12"/>
        <v>9800.10</v>
      </c>
      <c r="B818">
        <v>9800</v>
      </c>
      <c r="C818" t="s">
        <v>45</v>
      </c>
      <c r="D818" t="s">
        <v>46</v>
      </c>
      <c r="E818" t="s">
        <v>220</v>
      </c>
      <c r="F818">
        <v>10</v>
      </c>
      <c r="G818">
        <v>2018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38</v>
      </c>
    </row>
    <row r="819" spans="1:14">
      <c r="A819" t="str">
        <f t="shared" si="12"/>
        <v>9901.10</v>
      </c>
      <c r="B819">
        <v>9901</v>
      </c>
      <c r="C819" t="s">
        <v>147</v>
      </c>
      <c r="D819" t="s">
        <v>148</v>
      </c>
      <c r="E819" t="s">
        <v>220</v>
      </c>
      <c r="F819">
        <v>10</v>
      </c>
      <c r="G819">
        <v>2018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38</v>
      </c>
    </row>
    <row r="820" spans="1:14">
      <c r="A820" t="str">
        <f t="shared" si="12"/>
        <v>10066.10</v>
      </c>
      <c r="B820">
        <v>10066</v>
      </c>
      <c r="C820" t="s">
        <v>173</v>
      </c>
      <c r="D820" t="s">
        <v>39</v>
      </c>
      <c r="E820" t="s">
        <v>220</v>
      </c>
      <c r="F820">
        <v>10</v>
      </c>
      <c r="G820">
        <v>2018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38</v>
      </c>
    </row>
    <row r="821" spans="1:14">
      <c r="A821" t="str">
        <f t="shared" si="12"/>
        <v>10115.10</v>
      </c>
      <c r="B821">
        <v>10115</v>
      </c>
      <c r="C821" t="s">
        <v>178</v>
      </c>
      <c r="D821" t="s">
        <v>29</v>
      </c>
      <c r="E821" t="s">
        <v>220</v>
      </c>
      <c r="F821">
        <v>10</v>
      </c>
      <c r="G821">
        <v>2018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37</v>
      </c>
    </row>
    <row r="822" spans="1:14">
      <c r="A822" t="str">
        <f t="shared" si="12"/>
        <v>152.11</v>
      </c>
      <c r="B822">
        <v>152</v>
      </c>
      <c r="C822" t="s">
        <v>53</v>
      </c>
      <c r="D822" t="s">
        <v>54</v>
      </c>
      <c r="E822" t="s">
        <v>220</v>
      </c>
      <c r="F822">
        <v>11</v>
      </c>
      <c r="G822">
        <v>2018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34</v>
      </c>
    </row>
    <row r="823" spans="1:14">
      <c r="A823" t="str">
        <f t="shared" si="12"/>
        <v>672.11</v>
      </c>
      <c r="B823">
        <v>672</v>
      </c>
      <c r="C823" t="s">
        <v>64</v>
      </c>
      <c r="D823" t="s">
        <v>65</v>
      </c>
      <c r="E823" t="s">
        <v>220</v>
      </c>
      <c r="F823">
        <v>11</v>
      </c>
      <c r="G823">
        <v>2018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34</v>
      </c>
    </row>
    <row r="824" spans="1:14">
      <c r="A824" t="str">
        <f t="shared" si="12"/>
        <v>695.11</v>
      </c>
      <c r="B824">
        <v>695</v>
      </c>
      <c r="C824" t="s">
        <v>159</v>
      </c>
      <c r="D824" t="s">
        <v>160</v>
      </c>
      <c r="E824" t="s">
        <v>220</v>
      </c>
      <c r="F824">
        <v>11</v>
      </c>
      <c r="G824">
        <v>2018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32</v>
      </c>
    </row>
    <row r="825" spans="1:14">
      <c r="A825" t="str">
        <f t="shared" si="12"/>
        <v>817.11</v>
      </c>
      <c r="B825">
        <v>817</v>
      </c>
      <c r="C825" t="s">
        <v>138</v>
      </c>
      <c r="D825" t="s">
        <v>139</v>
      </c>
      <c r="E825" t="s">
        <v>220</v>
      </c>
      <c r="F825">
        <v>11</v>
      </c>
      <c r="G825">
        <v>2018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34</v>
      </c>
    </row>
    <row r="826" spans="1:14">
      <c r="A826" t="str">
        <f t="shared" si="12"/>
        <v>831.11</v>
      </c>
      <c r="B826">
        <v>831</v>
      </c>
      <c r="C826" t="s">
        <v>159</v>
      </c>
      <c r="D826" t="s">
        <v>161</v>
      </c>
      <c r="E826" t="s">
        <v>220</v>
      </c>
      <c r="F826">
        <v>11</v>
      </c>
      <c r="G826">
        <v>2018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34</v>
      </c>
    </row>
    <row r="827" spans="1:14">
      <c r="A827" t="str">
        <f t="shared" si="12"/>
        <v>834.11</v>
      </c>
      <c r="B827">
        <v>834</v>
      </c>
      <c r="C827" t="s">
        <v>154</v>
      </c>
      <c r="D827" t="s">
        <v>155</v>
      </c>
      <c r="E827" t="s">
        <v>220</v>
      </c>
      <c r="F827">
        <v>11</v>
      </c>
      <c r="G827">
        <v>2018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40</v>
      </c>
    </row>
    <row r="828" spans="1:14">
      <c r="A828" t="str">
        <f t="shared" si="12"/>
        <v>839.11</v>
      </c>
      <c r="B828">
        <v>839</v>
      </c>
      <c r="C828" t="s">
        <v>156</v>
      </c>
      <c r="D828" t="s">
        <v>157</v>
      </c>
      <c r="E828" t="s">
        <v>220</v>
      </c>
      <c r="F828">
        <v>11</v>
      </c>
      <c r="G828">
        <v>2018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40</v>
      </c>
    </row>
    <row r="829" spans="1:14">
      <c r="A829" t="str">
        <f t="shared" si="12"/>
        <v>852.11</v>
      </c>
      <c r="B829">
        <v>852</v>
      </c>
      <c r="C829" t="s">
        <v>63</v>
      </c>
      <c r="D829" t="s">
        <v>26</v>
      </c>
      <c r="E829" t="s">
        <v>220</v>
      </c>
      <c r="F829">
        <v>11</v>
      </c>
      <c r="G829">
        <v>2018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41</v>
      </c>
    </row>
    <row r="830" spans="1:14">
      <c r="A830" t="str">
        <f t="shared" si="12"/>
        <v>860.11</v>
      </c>
      <c r="B830">
        <v>860</v>
      </c>
      <c r="C830" t="s">
        <v>84</v>
      </c>
      <c r="D830" t="s">
        <v>85</v>
      </c>
      <c r="E830" t="s">
        <v>220</v>
      </c>
      <c r="F830">
        <v>11</v>
      </c>
      <c r="G830">
        <v>2018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41</v>
      </c>
    </row>
    <row r="831" spans="1:14">
      <c r="A831" t="str">
        <f t="shared" si="12"/>
        <v>1069.11</v>
      </c>
      <c r="B831">
        <v>1069</v>
      </c>
      <c r="C831" t="s">
        <v>180</v>
      </c>
      <c r="D831" t="s">
        <v>181</v>
      </c>
      <c r="E831" t="s">
        <v>220</v>
      </c>
      <c r="F831">
        <v>11</v>
      </c>
      <c r="G831">
        <v>2018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34</v>
      </c>
    </row>
    <row r="832" spans="1:14">
      <c r="A832" t="str">
        <f t="shared" si="12"/>
        <v>1073.11</v>
      </c>
      <c r="B832">
        <v>1073</v>
      </c>
      <c r="C832" t="s">
        <v>149</v>
      </c>
      <c r="D832" t="s">
        <v>150</v>
      </c>
      <c r="E832" t="s">
        <v>220</v>
      </c>
      <c r="F832">
        <v>11</v>
      </c>
      <c r="G832">
        <v>2018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38</v>
      </c>
    </row>
    <row r="833" spans="1:14">
      <c r="A833" t="str">
        <f t="shared" si="12"/>
        <v>1139.11</v>
      </c>
      <c r="B833">
        <v>1139</v>
      </c>
      <c r="C833" t="s">
        <v>61</v>
      </c>
      <c r="D833" t="s">
        <v>62</v>
      </c>
      <c r="E833" t="s">
        <v>220</v>
      </c>
      <c r="F833">
        <v>11</v>
      </c>
      <c r="G833">
        <v>2018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41</v>
      </c>
    </row>
    <row r="834" spans="1:14">
      <c r="A834" t="str">
        <f t="shared" si="12"/>
        <v>1143.11</v>
      </c>
      <c r="B834">
        <v>1143</v>
      </c>
      <c r="C834" t="s">
        <v>159</v>
      </c>
      <c r="D834" t="s">
        <v>27</v>
      </c>
      <c r="E834" t="s">
        <v>220</v>
      </c>
      <c r="F834">
        <v>11</v>
      </c>
      <c r="G834">
        <v>2018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41</v>
      </c>
    </row>
    <row r="835" spans="1:14">
      <c r="A835" t="str">
        <f t="shared" ref="A835:A898" si="13">$B835&amp;"."&amp;F835</f>
        <v>1318.11</v>
      </c>
      <c r="B835">
        <v>1318</v>
      </c>
      <c r="C835" t="s">
        <v>67</v>
      </c>
      <c r="D835" t="s">
        <v>68</v>
      </c>
      <c r="E835" t="s">
        <v>220</v>
      </c>
      <c r="F835">
        <v>11</v>
      </c>
      <c r="G835">
        <v>2018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41</v>
      </c>
    </row>
    <row r="836" spans="1:14">
      <c r="A836" t="str">
        <f t="shared" si="13"/>
        <v>1319.11</v>
      </c>
      <c r="B836">
        <v>1319</v>
      </c>
      <c r="C836" t="s">
        <v>69</v>
      </c>
      <c r="D836" t="s">
        <v>70</v>
      </c>
      <c r="E836" t="s">
        <v>220</v>
      </c>
      <c r="F836">
        <v>11</v>
      </c>
      <c r="G836">
        <v>2018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32</v>
      </c>
    </row>
    <row r="837" spans="1:14">
      <c r="A837" t="str">
        <f t="shared" si="13"/>
        <v>1950.11</v>
      </c>
      <c r="B837">
        <v>1950</v>
      </c>
      <c r="C837" t="s">
        <v>36</v>
      </c>
      <c r="D837" t="s">
        <v>25</v>
      </c>
      <c r="E837" t="s">
        <v>220</v>
      </c>
      <c r="F837">
        <v>11</v>
      </c>
      <c r="G837">
        <v>2018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34</v>
      </c>
    </row>
    <row r="838" spans="1:14">
      <c r="A838" t="str">
        <f t="shared" si="13"/>
        <v>2010.11</v>
      </c>
      <c r="B838">
        <v>2010</v>
      </c>
      <c r="C838" t="s">
        <v>72</v>
      </c>
      <c r="D838" t="s">
        <v>73</v>
      </c>
      <c r="E838" t="s">
        <v>220</v>
      </c>
      <c r="F838">
        <v>11</v>
      </c>
      <c r="G838">
        <v>2018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41</v>
      </c>
    </row>
    <row r="839" spans="1:14">
      <c r="A839" t="str">
        <f t="shared" si="13"/>
        <v>2215.11</v>
      </c>
      <c r="B839">
        <v>2215</v>
      </c>
      <c r="C839" t="s">
        <v>78</v>
      </c>
      <c r="D839" t="s">
        <v>79</v>
      </c>
      <c r="E839" t="s">
        <v>220</v>
      </c>
      <c r="F839">
        <v>11</v>
      </c>
      <c r="G839">
        <v>2018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33</v>
      </c>
    </row>
    <row r="840" spans="1:14">
      <c r="A840" t="str">
        <f t="shared" si="13"/>
        <v>2245.11</v>
      </c>
      <c r="B840">
        <v>2245</v>
      </c>
      <c r="C840" t="s">
        <v>76</v>
      </c>
      <c r="D840" t="s">
        <v>77</v>
      </c>
      <c r="E840" t="s">
        <v>220</v>
      </c>
      <c r="F840">
        <v>11</v>
      </c>
      <c r="G840">
        <v>2018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38</v>
      </c>
    </row>
    <row r="841" spans="1:14">
      <c r="A841" t="str">
        <f t="shared" si="13"/>
        <v>2425.11</v>
      </c>
      <c r="B841">
        <v>2425</v>
      </c>
      <c r="C841" t="s">
        <v>80</v>
      </c>
      <c r="D841" t="s">
        <v>24</v>
      </c>
      <c r="E841" t="s">
        <v>220</v>
      </c>
      <c r="F841">
        <v>11</v>
      </c>
      <c r="G841">
        <v>2018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38</v>
      </c>
    </row>
    <row r="842" spans="1:14">
      <c r="A842" t="str">
        <f t="shared" si="13"/>
        <v>2496.11</v>
      </c>
      <c r="B842">
        <v>2496</v>
      </c>
      <c r="C842" t="s">
        <v>240</v>
      </c>
      <c r="D842" t="s">
        <v>241</v>
      </c>
      <c r="E842" t="s">
        <v>220</v>
      </c>
      <c r="F842">
        <v>11</v>
      </c>
      <c r="G842">
        <v>2018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34</v>
      </c>
    </row>
    <row r="843" spans="1:14">
      <c r="A843" t="str">
        <f t="shared" si="13"/>
        <v>2700.11</v>
      </c>
      <c r="B843">
        <v>2700</v>
      </c>
      <c r="C843" t="s">
        <v>151</v>
      </c>
      <c r="D843" t="s">
        <v>152</v>
      </c>
      <c r="E843" t="s">
        <v>220</v>
      </c>
      <c r="F843">
        <v>11</v>
      </c>
      <c r="G843">
        <v>2018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34</v>
      </c>
    </row>
    <row r="844" spans="1:14">
      <c r="A844" t="str">
        <f t="shared" si="13"/>
        <v>2715.11</v>
      </c>
      <c r="B844">
        <v>2715</v>
      </c>
      <c r="C844" t="s">
        <v>162</v>
      </c>
      <c r="D844" t="s">
        <v>163</v>
      </c>
      <c r="E844" t="s">
        <v>220</v>
      </c>
      <c r="F844">
        <v>11</v>
      </c>
      <c r="G844">
        <v>2018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38</v>
      </c>
    </row>
    <row r="845" spans="1:14">
      <c r="A845" t="str">
        <f t="shared" si="13"/>
        <v>2744.11</v>
      </c>
      <c r="B845">
        <v>2744</v>
      </c>
      <c r="C845" t="s">
        <v>164</v>
      </c>
      <c r="D845" t="s">
        <v>165</v>
      </c>
      <c r="E845" t="s">
        <v>220</v>
      </c>
      <c r="F845">
        <v>11</v>
      </c>
      <c r="G845">
        <v>2018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33</v>
      </c>
    </row>
    <row r="846" spans="1:14">
      <c r="A846" t="str">
        <f t="shared" si="13"/>
        <v>2791.11</v>
      </c>
      <c r="B846">
        <v>2791</v>
      </c>
      <c r="C846" t="s">
        <v>86</v>
      </c>
      <c r="D846" t="s">
        <v>29</v>
      </c>
      <c r="E846" t="s">
        <v>220</v>
      </c>
      <c r="F846">
        <v>11</v>
      </c>
      <c r="G846">
        <v>2018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37</v>
      </c>
    </row>
    <row r="847" spans="1:14">
      <c r="A847" t="str">
        <f t="shared" si="13"/>
        <v>3396.11</v>
      </c>
      <c r="B847">
        <v>3396</v>
      </c>
      <c r="C847" t="s">
        <v>88</v>
      </c>
      <c r="D847" t="s">
        <v>89</v>
      </c>
      <c r="E847" t="s">
        <v>220</v>
      </c>
      <c r="F847">
        <v>11</v>
      </c>
      <c r="G847">
        <v>2018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38</v>
      </c>
    </row>
    <row r="848" spans="1:14">
      <c r="A848" t="str">
        <f t="shared" si="13"/>
        <v>3477.11</v>
      </c>
      <c r="B848">
        <v>3477</v>
      </c>
      <c r="C848" t="s">
        <v>184</v>
      </c>
      <c r="D848" t="s">
        <v>185</v>
      </c>
      <c r="E848" t="s">
        <v>220</v>
      </c>
      <c r="F848">
        <v>11</v>
      </c>
      <c r="G848">
        <v>2018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40</v>
      </c>
    </row>
    <row r="849" spans="1:14">
      <c r="A849" t="str">
        <f t="shared" si="13"/>
        <v>3632.11</v>
      </c>
      <c r="B849">
        <v>3632</v>
      </c>
      <c r="C849" t="s">
        <v>90</v>
      </c>
      <c r="D849" t="s">
        <v>91</v>
      </c>
      <c r="E849" t="s">
        <v>220</v>
      </c>
      <c r="F849">
        <v>11</v>
      </c>
      <c r="G849">
        <v>2018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40</v>
      </c>
    </row>
    <row r="850" spans="1:14">
      <c r="A850" t="str">
        <f t="shared" si="13"/>
        <v>3671.11</v>
      </c>
      <c r="B850">
        <v>3671</v>
      </c>
      <c r="C850" t="s">
        <v>182</v>
      </c>
      <c r="D850" t="s">
        <v>183</v>
      </c>
      <c r="E850" t="s">
        <v>220</v>
      </c>
      <c r="F850">
        <v>11</v>
      </c>
      <c r="G850">
        <v>2018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41</v>
      </c>
    </row>
    <row r="851" spans="1:14">
      <c r="A851" t="str">
        <f t="shared" si="13"/>
        <v>3681.11</v>
      </c>
      <c r="B851">
        <v>3681</v>
      </c>
      <c r="C851" t="s">
        <v>92</v>
      </c>
      <c r="D851" t="s">
        <v>93</v>
      </c>
      <c r="E851" t="s">
        <v>220</v>
      </c>
      <c r="F851">
        <v>11</v>
      </c>
      <c r="G851">
        <v>2018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40</v>
      </c>
    </row>
    <row r="852" spans="1:14">
      <c r="A852" t="str">
        <f t="shared" si="13"/>
        <v>3686.11</v>
      </c>
      <c r="B852">
        <v>3686</v>
      </c>
      <c r="C852" t="s">
        <v>166</v>
      </c>
      <c r="D852" t="s">
        <v>167</v>
      </c>
      <c r="E852" t="s">
        <v>220</v>
      </c>
      <c r="F852">
        <v>11</v>
      </c>
      <c r="G852">
        <v>2018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40</v>
      </c>
    </row>
    <row r="853" spans="1:14">
      <c r="A853" t="str">
        <f t="shared" si="13"/>
        <v>3841.11</v>
      </c>
      <c r="B853">
        <v>3841</v>
      </c>
      <c r="C853" t="s">
        <v>186</v>
      </c>
      <c r="D853" t="s">
        <v>187</v>
      </c>
      <c r="E853" t="s">
        <v>220</v>
      </c>
      <c r="F853">
        <v>11</v>
      </c>
      <c r="G853">
        <v>2018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33</v>
      </c>
    </row>
    <row r="854" spans="1:14">
      <c r="A854" t="str">
        <f t="shared" si="13"/>
        <v>3915.11</v>
      </c>
      <c r="B854">
        <v>3915</v>
      </c>
      <c r="C854" t="s">
        <v>94</v>
      </c>
      <c r="D854" t="s">
        <v>95</v>
      </c>
      <c r="E854" t="s">
        <v>220</v>
      </c>
      <c r="F854">
        <v>11</v>
      </c>
      <c r="G854">
        <v>2018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41</v>
      </c>
    </row>
    <row r="855" spans="1:14">
      <c r="A855" t="str">
        <f t="shared" si="13"/>
        <v>4020.11</v>
      </c>
      <c r="B855">
        <v>4020</v>
      </c>
      <c r="C855" t="s">
        <v>98</v>
      </c>
      <c r="D855" t="s">
        <v>99</v>
      </c>
      <c r="E855" t="s">
        <v>220</v>
      </c>
      <c r="F855">
        <v>11</v>
      </c>
      <c r="G855">
        <v>2018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34</v>
      </c>
    </row>
    <row r="856" spans="1:14">
      <c r="A856" t="str">
        <f t="shared" si="13"/>
        <v>4065.11</v>
      </c>
      <c r="B856">
        <v>4065</v>
      </c>
      <c r="C856" t="s">
        <v>96</v>
      </c>
      <c r="D856" t="s">
        <v>97</v>
      </c>
      <c r="E856" t="s">
        <v>220</v>
      </c>
      <c r="F856">
        <v>11</v>
      </c>
      <c r="G856">
        <v>2018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37</v>
      </c>
    </row>
    <row r="857" spans="1:14">
      <c r="A857" t="str">
        <f t="shared" si="13"/>
        <v>4190.11</v>
      </c>
      <c r="B857">
        <v>4190</v>
      </c>
      <c r="C857" t="s">
        <v>158</v>
      </c>
      <c r="D857" t="s">
        <v>41</v>
      </c>
      <c r="E857" t="s">
        <v>220</v>
      </c>
      <c r="F857">
        <v>11</v>
      </c>
      <c r="G857">
        <v>2018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38</v>
      </c>
    </row>
    <row r="858" spans="1:14">
      <c r="A858" t="str">
        <f t="shared" si="13"/>
        <v>4475.11</v>
      </c>
      <c r="B858">
        <v>4475</v>
      </c>
      <c r="C858" t="s">
        <v>100</v>
      </c>
      <c r="D858" t="s">
        <v>44</v>
      </c>
      <c r="E858" t="s">
        <v>220</v>
      </c>
      <c r="F858">
        <v>11</v>
      </c>
      <c r="G858">
        <v>2018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38</v>
      </c>
    </row>
    <row r="859" spans="1:14">
      <c r="A859" t="str">
        <f t="shared" si="13"/>
        <v>4630.11</v>
      </c>
      <c r="B859">
        <v>4630</v>
      </c>
      <c r="C859" t="s">
        <v>151</v>
      </c>
      <c r="D859" t="s">
        <v>153</v>
      </c>
      <c r="E859" t="s">
        <v>220</v>
      </c>
      <c r="F859">
        <v>11</v>
      </c>
      <c r="G859">
        <v>2018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41</v>
      </c>
    </row>
    <row r="860" spans="1:14">
      <c r="A860" t="str">
        <f t="shared" si="13"/>
        <v>5429.11</v>
      </c>
      <c r="B860">
        <v>5429</v>
      </c>
      <c r="C860" t="s">
        <v>74</v>
      </c>
      <c r="D860" t="s">
        <v>75</v>
      </c>
      <c r="E860" t="s">
        <v>220</v>
      </c>
      <c r="F860">
        <v>11</v>
      </c>
      <c r="G860">
        <v>2018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34</v>
      </c>
    </row>
    <row r="861" spans="1:14">
      <c r="A861" t="str">
        <f t="shared" si="13"/>
        <v>5436.11</v>
      </c>
      <c r="B861">
        <v>5436</v>
      </c>
      <c r="C861" t="s">
        <v>103</v>
      </c>
      <c r="D861" t="s">
        <v>104</v>
      </c>
      <c r="E861" t="s">
        <v>220</v>
      </c>
      <c r="F861">
        <v>11</v>
      </c>
      <c r="G861">
        <v>2018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33</v>
      </c>
    </row>
    <row r="862" spans="1:14">
      <c r="A862" t="str">
        <f t="shared" si="13"/>
        <v>5481.11</v>
      </c>
      <c r="B862">
        <v>5481</v>
      </c>
      <c r="C862" t="s">
        <v>105</v>
      </c>
      <c r="D862" t="s">
        <v>42</v>
      </c>
      <c r="E862" t="s">
        <v>220</v>
      </c>
      <c r="F862">
        <v>11</v>
      </c>
      <c r="G862">
        <v>2018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34</v>
      </c>
    </row>
    <row r="863" spans="1:14">
      <c r="A863" t="str">
        <f t="shared" si="13"/>
        <v>5532.11</v>
      </c>
      <c r="B863">
        <v>5532</v>
      </c>
      <c r="C863" t="s">
        <v>59</v>
      </c>
      <c r="D863" t="s">
        <v>60</v>
      </c>
      <c r="E863" t="s">
        <v>220</v>
      </c>
      <c r="F863">
        <v>11</v>
      </c>
      <c r="G863">
        <v>2018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40</v>
      </c>
    </row>
    <row r="864" spans="1:14">
      <c r="A864" t="str">
        <f t="shared" si="13"/>
        <v>5550.11</v>
      </c>
      <c r="B864">
        <v>5550</v>
      </c>
      <c r="C864" t="s">
        <v>83</v>
      </c>
      <c r="D864" t="s">
        <v>43</v>
      </c>
      <c r="E864" t="s">
        <v>220</v>
      </c>
      <c r="F864">
        <v>11</v>
      </c>
      <c r="G864">
        <v>2018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38</v>
      </c>
    </row>
    <row r="865" spans="1:14">
      <c r="A865" t="str">
        <f t="shared" si="13"/>
        <v>6065.11</v>
      </c>
      <c r="B865">
        <v>6065</v>
      </c>
      <c r="C865" t="s">
        <v>106</v>
      </c>
      <c r="D865" t="s">
        <v>107</v>
      </c>
      <c r="E865" t="s">
        <v>220</v>
      </c>
      <c r="F865">
        <v>11</v>
      </c>
      <c r="G865">
        <v>2018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33</v>
      </c>
    </row>
    <row r="866" spans="1:14">
      <c r="A866" t="str">
        <f t="shared" si="13"/>
        <v>6219.11</v>
      </c>
      <c r="B866">
        <v>6219</v>
      </c>
      <c r="C866" t="s">
        <v>110</v>
      </c>
      <c r="D866" t="s">
        <v>29</v>
      </c>
      <c r="E866" t="s">
        <v>220</v>
      </c>
      <c r="F866">
        <v>11</v>
      </c>
      <c r="G866">
        <v>2018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37</v>
      </c>
    </row>
    <row r="867" spans="1:14">
      <c r="A867" t="str">
        <f t="shared" si="13"/>
        <v>6690.11</v>
      </c>
      <c r="B867">
        <v>6690</v>
      </c>
      <c r="C867" t="s">
        <v>111</v>
      </c>
      <c r="D867" t="s">
        <v>112</v>
      </c>
      <c r="E867" t="s">
        <v>220</v>
      </c>
      <c r="F867">
        <v>11</v>
      </c>
      <c r="G867">
        <v>2018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34</v>
      </c>
    </row>
    <row r="868" spans="1:14">
      <c r="A868" t="str">
        <f t="shared" si="13"/>
        <v>6691.11</v>
      </c>
      <c r="B868">
        <v>6691</v>
      </c>
      <c r="C868" t="s">
        <v>113</v>
      </c>
      <c r="D868" t="s">
        <v>114</v>
      </c>
      <c r="E868" t="s">
        <v>220</v>
      </c>
      <c r="F868">
        <v>11</v>
      </c>
      <c r="G868">
        <v>2018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34</v>
      </c>
    </row>
    <row r="869" spans="1:14">
      <c r="A869" t="str">
        <f t="shared" si="13"/>
        <v>6735.11</v>
      </c>
      <c r="B869">
        <v>6735</v>
      </c>
      <c r="C869" t="s">
        <v>102</v>
      </c>
      <c r="D869" t="s">
        <v>34</v>
      </c>
      <c r="E869" t="s">
        <v>220</v>
      </c>
      <c r="F869">
        <v>11</v>
      </c>
      <c r="G869">
        <v>2018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40</v>
      </c>
    </row>
    <row r="870" spans="1:14">
      <c r="A870" t="str">
        <f t="shared" si="13"/>
        <v>6830.11</v>
      </c>
      <c r="B870">
        <v>6830</v>
      </c>
      <c r="C870" t="s">
        <v>101</v>
      </c>
      <c r="D870" t="s">
        <v>37</v>
      </c>
      <c r="E870" t="s">
        <v>220</v>
      </c>
      <c r="F870">
        <v>11</v>
      </c>
      <c r="G870">
        <v>2018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34</v>
      </c>
    </row>
    <row r="871" spans="1:14">
      <c r="A871" t="str">
        <f t="shared" si="13"/>
        <v>6887.11</v>
      </c>
      <c r="B871">
        <v>6887</v>
      </c>
      <c r="C871" t="s">
        <v>115</v>
      </c>
      <c r="D871" t="s">
        <v>116</v>
      </c>
      <c r="E871" t="s">
        <v>220</v>
      </c>
      <c r="F871">
        <v>11</v>
      </c>
      <c r="G871">
        <v>2018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38</v>
      </c>
    </row>
    <row r="872" spans="1:14">
      <c r="A872" t="str">
        <f t="shared" si="13"/>
        <v>7076.11</v>
      </c>
      <c r="B872">
        <v>7076</v>
      </c>
      <c r="C872" t="s">
        <v>249</v>
      </c>
      <c r="D872" t="s">
        <v>250</v>
      </c>
      <c r="E872" t="s">
        <v>220</v>
      </c>
      <c r="F872">
        <v>11</v>
      </c>
      <c r="G872">
        <v>2018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38</v>
      </c>
    </row>
    <row r="873" spans="1:14">
      <c r="A873" t="str">
        <f t="shared" si="13"/>
        <v>7081.11</v>
      </c>
      <c r="B873">
        <v>7081</v>
      </c>
      <c r="C873" t="s">
        <v>245</v>
      </c>
      <c r="D873" t="s">
        <v>246</v>
      </c>
      <c r="E873" t="s">
        <v>220</v>
      </c>
      <c r="F873">
        <v>11</v>
      </c>
      <c r="G873">
        <v>2018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34</v>
      </c>
    </row>
    <row r="874" spans="1:14">
      <c r="A874" t="str">
        <f t="shared" si="13"/>
        <v>7115.11</v>
      </c>
      <c r="B874">
        <v>7115</v>
      </c>
      <c r="C874" t="s">
        <v>117</v>
      </c>
      <c r="D874" t="s">
        <v>118</v>
      </c>
      <c r="E874" t="s">
        <v>220</v>
      </c>
      <c r="F874">
        <v>11</v>
      </c>
      <c r="G874">
        <v>2018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40</v>
      </c>
    </row>
    <row r="875" spans="1:14">
      <c r="A875" t="str">
        <f t="shared" si="13"/>
        <v>7206.11</v>
      </c>
      <c r="B875">
        <v>7206</v>
      </c>
      <c r="C875" t="s">
        <v>119</v>
      </c>
      <c r="D875" t="s">
        <v>31</v>
      </c>
      <c r="E875" t="s">
        <v>220</v>
      </c>
      <c r="F875">
        <v>11</v>
      </c>
      <c r="G875">
        <v>2018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41</v>
      </c>
    </row>
    <row r="876" spans="1:14">
      <c r="A876" t="str">
        <f t="shared" si="13"/>
        <v>7355.11</v>
      </c>
      <c r="B876">
        <v>7355</v>
      </c>
      <c r="C876" t="s">
        <v>168</v>
      </c>
      <c r="D876" t="s">
        <v>33</v>
      </c>
      <c r="E876" t="s">
        <v>220</v>
      </c>
      <c r="F876">
        <v>11</v>
      </c>
      <c r="G876">
        <v>2018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38</v>
      </c>
    </row>
    <row r="877" spans="1:14">
      <c r="A877" t="str">
        <f t="shared" si="13"/>
        <v>7625.11</v>
      </c>
      <c r="B877">
        <v>7625</v>
      </c>
      <c r="C877" t="s">
        <v>120</v>
      </c>
      <c r="D877" t="s">
        <v>27</v>
      </c>
      <c r="E877" t="s">
        <v>220</v>
      </c>
      <c r="F877">
        <v>11</v>
      </c>
      <c r="G877">
        <v>2018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41</v>
      </c>
    </row>
    <row r="878" spans="1:14">
      <c r="A878" t="str">
        <f t="shared" si="13"/>
        <v>7780.11</v>
      </c>
      <c r="B878">
        <v>7780</v>
      </c>
      <c r="C878" t="s">
        <v>123</v>
      </c>
      <c r="D878" t="s">
        <v>124</v>
      </c>
      <c r="E878" t="s">
        <v>220</v>
      </c>
      <c r="F878">
        <v>11</v>
      </c>
      <c r="G878">
        <v>2018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33</v>
      </c>
    </row>
    <row r="879" spans="1:14">
      <c r="A879" t="str">
        <f t="shared" si="13"/>
        <v>7781.11</v>
      </c>
      <c r="B879">
        <v>7781</v>
      </c>
      <c r="C879" t="s">
        <v>66</v>
      </c>
      <c r="D879" t="s">
        <v>35</v>
      </c>
      <c r="E879" t="s">
        <v>220</v>
      </c>
      <c r="F879">
        <v>11</v>
      </c>
      <c r="G879">
        <v>2018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41</v>
      </c>
    </row>
    <row r="880" spans="1:14">
      <c r="A880" t="str">
        <f t="shared" si="13"/>
        <v>7808.11</v>
      </c>
      <c r="B880">
        <v>7808</v>
      </c>
      <c r="C880" t="s">
        <v>137</v>
      </c>
      <c r="D880" t="s">
        <v>125</v>
      </c>
      <c r="E880" t="s">
        <v>220</v>
      </c>
      <c r="F880">
        <v>11</v>
      </c>
      <c r="G880">
        <v>2018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32</v>
      </c>
    </row>
    <row r="881" spans="1:14">
      <c r="A881" t="str">
        <f t="shared" si="13"/>
        <v>7810.11</v>
      </c>
      <c r="B881">
        <v>7810</v>
      </c>
      <c r="C881" t="s">
        <v>126</v>
      </c>
      <c r="D881" t="s">
        <v>127</v>
      </c>
      <c r="E881" t="s">
        <v>220</v>
      </c>
      <c r="F881">
        <v>11</v>
      </c>
      <c r="G881">
        <v>2018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33</v>
      </c>
    </row>
    <row r="882" spans="1:14">
      <c r="A882" t="str">
        <f t="shared" si="13"/>
        <v>7823.11</v>
      </c>
      <c r="B882">
        <v>7823</v>
      </c>
      <c r="C882" t="s">
        <v>121</v>
      </c>
      <c r="D882" t="s">
        <v>122</v>
      </c>
      <c r="E882" t="s">
        <v>220</v>
      </c>
      <c r="F882">
        <v>11</v>
      </c>
      <c r="G882">
        <v>2018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32</v>
      </c>
    </row>
    <row r="883" spans="1:14">
      <c r="A883" t="str">
        <f t="shared" si="13"/>
        <v>7830.11</v>
      </c>
      <c r="B883">
        <v>7830</v>
      </c>
      <c r="C883" t="s">
        <v>134</v>
      </c>
      <c r="D883" t="s">
        <v>135</v>
      </c>
      <c r="E883" t="s">
        <v>220</v>
      </c>
      <c r="F883">
        <v>11</v>
      </c>
      <c r="G883">
        <v>2018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34</v>
      </c>
    </row>
    <row r="884" spans="1:14">
      <c r="A884" t="str">
        <f t="shared" si="13"/>
        <v>7860.11</v>
      </c>
      <c r="B884">
        <v>7860</v>
      </c>
      <c r="C884" t="s">
        <v>128</v>
      </c>
      <c r="D884" t="s">
        <v>30</v>
      </c>
      <c r="E884" t="s">
        <v>220</v>
      </c>
      <c r="F884">
        <v>11</v>
      </c>
      <c r="G884">
        <v>2018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33</v>
      </c>
    </row>
    <row r="885" spans="1:14">
      <c r="A885" t="str">
        <f t="shared" si="13"/>
        <v>7958.11</v>
      </c>
      <c r="B885">
        <v>7958</v>
      </c>
      <c r="C885" t="s">
        <v>169</v>
      </c>
      <c r="D885" t="s">
        <v>20</v>
      </c>
      <c r="E885" t="s">
        <v>220</v>
      </c>
      <c r="F885">
        <v>11</v>
      </c>
      <c r="G885">
        <v>2018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33</v>
      </c>
    </row>
    <row r="886" spans="1:14">
      <c r="A886" t="str">
        <f t="shared" si="13"/>
        <v>7964.11</v>
      </c>
      <c r="B886">
        <v>7964</v>
      </c>
      <c r="C886" t="s">
        <v>130</v>
      </c>
      <c r="D886" t="s">
        <v>131</v>
      </c>
      <c r="E886" t="s">
        <v>220</v>
      </c>
      <c r="F886">
        <v>11</v>
      </c>
      <c r="G886">
        <v>2018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41</v>
      </c>
    </row>
    <row r="887" spans="1:14">
      <c r="A887" t="str">
        <f t="shared" si="13"/>
        <v>8135.11</v>
      </c>
      <c r="B887">
        <v>8135</v>
      </c>
      <c r="C887" t="s">
        <v>136</v>
      </c>
      <c r="D887" t="s">
        <v>38</v>
      </c>
      <c r="E887" t="s">
        <v>220</v>
      </c>
      <c r="F887">
        <v>11</v>
      </c>
      <c r="G887">
        <v>2018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33</v>
      </c>
    </row>
    <row r="888" spans="1:14">
      <c r="A888" t="str">
        <f t="shared" si="13"/>
        <v>8240.11</v>
      </c>
      <c r="B888">
        <v>8240</v>
      </c>
      <c r="C888" t="s">
        <v>55</v>
      </c>
      <c r="D888" t="s">
        <v>56</v>
      </c>
      <c r="E888" t="s">
        <v>220</v>
      </c>
      <c r="F888">
        <v>11</v>
      </c>
      <c r="G888">
        <v>2018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40</v>
      </c>
    </row>
    <row r="889" spans="1:14">
      <c r="A889" t="str">
        <f t="shared" si="13"/>
        <v>8344.11</v>
      </c>
      <c r="B889">
        <v>8344</v>
      </c>
      <c r="C889" t="s">
        <v>108</v>
      </c>
      <c r="D889" t="s">
        <v>109</v>
      </c>
      <c r="E889" t="s">
        <v>220</v>
      </c>
      <c r="F889">
        <v>11</v>
      </c>
      <c r="G889">
        <v>2018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32</v>
      </c>
    </row>
    <row r="890" spans="1:14">
      <c r="A890" t="str">
        <f t="shared" si="13"/>
        <v>8861.11</v>
      </c>
      <c r="B890">
        <v>8861</v>
      </c>
      <c r="C890" t="s">
        <v>140</v>
      </c>
      <c r="D890" t="s">
        <v>141</v>
      </c>
      <c r="E890" t="s">
        <v>220</v>
      </c>
      <c r="F890">
        <v>11</v>
      </c>
      <c r="G890">
        <v>2018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41</v>
      </c>
    </row>
    <row r="891" spans="1:14">
      <c r="A891" t="str">
        <f t="shared" si="13"/>
        <v>8995.11</v>
      </c>
      <c r="B891">
        <v>8995</v>
      </c>
      <c r="C891" t="s">
        <v>142</v>
      </c>
      <c r="D891" t="s">
        <v>143</v>
      </c>
      <c r="E891" t="s">
        <v>220</v>
      </c>
      <c r="F891">
        <v>11</v>
      </c>
      <c r="G891">
        <v>2018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40</v>
      </c>
    </row>
    <row r="892" spans="1:14">
      <c r="A892" t="str">
        <f t="shared" si="13"/>
        <v>9000.11</v>
      </c>
      <c r="B892">
        <v>9000</v>
      </c>
      <c r="C892" t="s">
        <v>132</v>
      </c>
      <c r="D892" t="s">
        <v>133</v>
      </c>
      <c r="E892" t="s">
        <v>220</v>
      </c>
      <c r="F892">
        <v>11</v>
      </c>
      <c r="G892">
        <v>2018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40</v>
      </c>
    </row>
    <row r="893" spans="1:14">
      <c r="A893" t="str">
        <f t="shared" si="13"/>
        <v>9201.11</v>
      </c>
      <c r="B893">
        <v>9201</v>
      </c>
      <c r="C893" t="s">
        <v>247</v>
      </c>
      <c r="D893" t="s">
        <v>170</v>
      </c>
      <c r="E893" t="s">
        <v>220</v>
      </c>
      <c r="F893">
        <v>11</v>
      </c>
      <c r="G893">
        <v>2018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33</v>
      </c>
    </row>
    <row r="894" spans="1:14">
      <c r="A894" t="str">
        <f t="shared" si="13"/>
        <v>9234.11</v>
      </c>
      <c r="B894">
        <v>9234</v>
      </c>
      <c r="C894" t="s">
        <v>146</v>
      </c>
      <c r="D894" t="s">
        <v>32</v>
      </c>
      <c r="E894" t="s">
        <v>220</v>
      </c>
      <c r="F894">
        <v>11</v>
      </c>
      <c r="G894">
        <v>2018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40</v>
      </c>
    </row>
    <row r="895" spans="1:14">
      <c r="A895" t="str">
        <f t="shared" si="13"/>
        <v>9407.11</v>
      </c>
      <c r="B895">
        <v>9407</v>
      </c>
      <c r="C895" t="s">
        <v>174</v>
      </c>
      <c r="D895" t="s">
        <v>175</v>
      </c>
      <c r="E895" t="s">
        <v>220</v>
      </c>
      <c r="F895">
        <v>11</v>
      </c>
      <c r="G895">
        <v>2018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38</v>
      </c>
    </row>
    <row r="896" spans="1:14">
      <c r="A896" t="str">
        <f t="shared" si="13"/>
        <v>9496.11</v>
      </c>
      <c r="B896">
        <v>9496</v>
      </c>
      <c r="C896" t="s">
        <v>71</v>
      </c>
      <c r="D896" t="s">
        <v>21</v>
      </c>
      <c r="E896" t="s">
        <v>220</v>
      </c>
      <c r="F896">
        <v>11</v>
      </c>
      <c r="G896">
        <v>2018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37</v>
      </c>
    </row>
    <row r="897" spans="1:14">
      <c r="A897" t="str">
        <f t="shared" si="13"/>
        <v>9497.11</v>
      </c>
      <c r="B897">
        <v>9497</v>
      </c>
      <c r="C897" t="s">
        <v>171</v>
      </c>
      <c r="D897" t="s">
        <v>172</v>
      </c>
      <c r="E897" t="s">
        <v>220</v>
      </c>
      <c r="F897">
        <v>11</v>
      </c>
      <c r="G897">
        <v>2018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41</v>
      </c>
    </row>
    <row r="898" spans="1:14">
      <c r="A898" t="str">
        <f t="shared" si="13"/>
        <v>9730.11</v>
      </c>
      <c r="B898">
        <v>9730</v>
      </c>
      <c r="C898" t="s">
        <v>57</v>
      </c>
      <c r="D898" t="s">
        <v>58</v>
      </c>
      <c r="E898" t="s">
        <v>220</v>
      </c>
      <c r="F898">
        <v>11</v>
      </c>
      <c r="G898">
        <v>2018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41</v>
      </c>
    </row>
    <row r="899" spans="1:14">
      <c r="A899" t="str">
        <f t="shared" ref="A899:A962" si="14">$B899&amp;"."&amp;F899</f>
        <v>9792.11</v>
      </c>
      <c r="B899">
        <v>9792</v>
      </c>
      <c r="C899" t="s">
        <v>176</v>
      </c>
      <c r="D899" t="s">
        <v>177</v>
      </c>
      <c r="E899" t="s">
        <v>220</v>
      </c>
      <c r="F899">
        <v>11</v>
      </c>
      <c r="G899">
        <v>2018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34</v>
      </c>
    </row>
    <row r="900" spans="1:14">
      <c r="A900" t="str">
        <f t="shared" si="14"/>
        <v>9800.11</v>
      </c>
      <c r="B900">
        <v>9800</v>
      </c>
      <c r="C900" t="s">
        <v>45</v>
      </c>
      <c r="D900" t="s">
        <v>46</v>
      </c>
      <c r="E900" t="s">
        <v>220</v>
      </c>
      <c r="F900">
        <v>11</v>
      </c>
      <c r="G900">
        <v>2018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38</v>
      </c>
    </row>
    <row r="901" spans="1:14">
      <c r="A901" t="str">
        <f t="shared" si="14"/>
        <v>9901.11</v>
      </c>
      <c r="B901">
        <v>9901</v>
      </c>
      <c r="C901" t="s">
        <v>147</v>
      </c>
      <c r="D901" t="s">
        <v>148</v>
      </c>
      <c r="E901" t="s">
        <v>220</v>
      </c>
      <c r="F901">
        <v>11</v>
      </c>
      <c r="G901">
        <v>2018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38</v>
      </c>
    </row>
    <row r="902" spans="1:14">
      <c r="A902" t="str">
        <f t="shared" si="14"/>
        <v>10066.11</v>
      </c>
      <c r="B902">
        <v>10066</v>
      </c>
      <c r="C902" t="s">
        <v>173</v>
      </c>
      <c r="D902" t="s">
        <v>39</v>
      </c>
      <c r="E902" t="s">
        <v>220</v>
      </c>
      <c r="F902">
        <v>11</v>
      </c>
      <c r="G902">
        <v>2018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38</v>
      </c>
    </row>
    <row r="903" spans="1:14">
      <c r="A903" t="str">
        <f t="shared" si="14"/>
        <v>10115.11</v>
      </c>
      <c r="B903">
        <v>10115</v>
      </c>
      <c r="C903" t="s">
        <v>178</v>
      </c>
      <c r="D903" t="s">
        <v>29</v>
      </c>
      <c r="E903" t="s">
        <v>220</v>
      </c>
      <c r="F903">
        <v>11</v>
      </c>
      <c r="G903">
        <v>2018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37</v>
      </c>
    </row>
    <row r="904" spans="1:14">
      <c r="A904" t="str">
        <f t="shared" si="14"/>
        <v>152.12</v>
      </c>
      <c r="B904">
        <v>152</v>
      </c>
      <c r="C904" t="s">
        <v>53</v>
      </c>
      <c r="D904" t="s">
        <v>54</v>
      </c>
      <c r="E904" t="s">
        <v>220</v>
      </c>
      <c r="F904">
        <v>12</v>
      </c>
      <c r="G904">
        <v>2018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34</v>
      </c>
    </row>
    <row r="905" spans="1:14">
      <c r="A905" t="str">
        <f t="shared" si="14"/>
        <v>672.12</v>
      </c>
      <c r="B905">
        <v>672</v>
      </c>
      <c r="C905" t="s">
        <v>64</v>
      </c>
      <c r="D905" t="s">
        <v>65</v>
      </c>
      <c r="E905" t="s">
        <v>220</v>
      </c>
      <c r="F905">
        <v>12</v>
      </c>
      <c r="G905">
        <v>2018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34</v>
      </c>
    </row>
    <row r="906" spans="1:14">
      <c r="A906" t="str">
        <f t="shared" si="14"/>
        <v>695.12</v>
      </c>
      <c r="B906">
        <v>695</v>
      </c>
      <c r="C906" t="s">
        <v>159</v>
      </c>
      <c r="D906" t="s">
        <v>160</v>
      </c>
      <c r="E906" t="s">
        <v>220</v>
      </c>
      <c r="F906">
        <v>12</v>
      </c>
      <c r="G906">
        <v>2018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32</v>
      </c>
    </row>
    <row r="907" spans="1:14">
      <c r="A907" t="str">
        <f t="shared" si="14"/>
        <v>817.12</v>
      </c>
      <c r="B907">
        <v>817</v>
      </c>
      <c r="C907" t="s">
        <v>138</v>
      </c>
      <c r="D907" t="s">
        <v>139</v>
      </c>
      <c r="E907" t="s">
        <v>220</v>
      </c>
      <c r="F907">
        <v>12</v>
      </c>
      <c r="G907">
        <v>2018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34</v>
      </c>
    </row>
    <row r="908" spans="1:14">
      <c r="A908" t="str">
        <f t="shared" si="14"/>
        <v>831.12</v>
      </c>
      <c r="B908">
        <v>831</v>
      </c>
      <c r="C908" t="s">
        <v>159</v>
      </c>
      <c r="D908" t="s">
        <v>161</v>
      </c>
      <c r="E908" t="s">
        <v>220</v>
      </c>
      <c r="F908">
        <v>12</v>
      </c>
      <c r="G908">
        <v>2018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34</v>
      </c>
    </row>
    <row r="909" spans="1:14">
      <c r="A909" t="str">
        <f t="shared" si="14"/>
        <v>834.12</v>
      </c>
      <c r="B909">
        <v>834</v>
      </c>
      <c r="C909" t="s">
        <v>154</v>
      </c>
      <c r="D909" t="s">
        <v>155</v>
      </c>
      <c r="E909" t="s">
        <v>220</v>
      </c>
      <c r="F909">
        <v>12</v>
      </c>
      <c r="G909">
        <v>2018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40</v>
      </c>
    </row>
    <row r="910" spans="1:14">
      <c r="A910" t="str">
        <f t="shared" si="14"/>
        <v>839.12</v>
      </c>
      <c r="B910">
        <v>839</v>
      </c>
      <c r="C910" t="s">
        <v>156</v>
      </c>
      <c r="D910" t="s">
        <v>157</v>
      </c>
      <c r="E910" t="s">
        <v>220</v>
      </c>
      <c r="F910">
        <v>12</v>
      </c>
      <c r="G910">
        <v>2018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40</v>
      </c>
    </row>
    <row r="911" spans="1:14">
      <c r="A911" t="str">
        <f t="shared" si="14"/>
        <v>852.12</v>
      </c>
      <c r="B911">
        <v>852</v>
      </c>
      <c r="C911" t="s">
        <v>63</v>
      </c>
      <c r="D911" t="s">
        <v>26</v>
      </c>
      <c r="E911" t="s">
        <v>220</v>
      </c>
      <c r="F911">
        <v>12</v>
      </c>
      <c r="G911">
        <v>2018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41</v>
      </c>
    </row>
    <row r="912" spans="1:14">
      <c r="A912" t="str">
        <f t="shared" si="14"/>
        <v>860.12</v>
      </c>
      <c r="B912">
        <v>860</v>
      </c>
      <c r="C912" t="s">
        <v>84</v>
      </c>
      <c r="D912" t="s">
        <v>85</v>
      </c>
      <c r="E912" t="s">
        <v>220</v>
      </c>
      <c r="F912">
        <v>12</v>
      </c>
      <c r="G912">
        <v>2018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41</v>
      </c>
    </row>
    <row r="913" spans="1:14">
      <c r="A913" t="str">
        <f t="shared" si="14"/>
        <v>1069.12</v>
      </c>
      <c r="B913">
        <v>1069</v>
      </c>
      <c r="C913" t="s">
        <v>180</v>
      </c>
      <c r="D913" t="s">
        <v>181</v>
      </c>
      <c r="E913" t="s">
        <v>220</v>
      </c>
      <c r="F913">
        <v>12</v>
      </c>
      <c r="G913">
        <v>2018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34</v>
      </c>
    </row>
    <row r="914" spans="1:14">
      <c r="A914" t="str">
        <f t="shared" si="14"/>
        <v>1073.12</v>
      </c>
      <c r="B914">
        <v>1073</v>
      </c>
      <c r="C914" t="s">
        <v>149</v>
      </c>
      <c r="D914" t="s">
        <v>150</v>
      </c>
      <c r="E914" t="s">
        <v>220</v>
      </c>
      <c r="F914">
        <v>12</v>
      </c>
      <c r="G914">
        <v>2018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38</v>
      </c>
    </row>
    <row r="915" spans="1:14">
      <c r="A915" t="str">
        <f t="shared" si="14"/>
        <v>1139.12</v>
      </c>
      <c r="B915">
        <v>1139</v>
      </c>
      <c r="C915" t="s">
        <v>61</v>
      </c>
      <c r="D915" t="s">
        <v>62</v>
      </c>
      <c r="E915" t="s">
        <v>220</v>
      </c>
      <c r="F915">
        <v>12</v>
      </c>
      <c r="G915">
        <v>2018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41</v>
      </c>
    </row>
    <row r="916" spans="1:14">
      <c r="A916" t="str">
        <f t="shared" si="14"/>
        <v>1143.12</v>
      </c>
      <c r="B916">
        <v>1143</v>
      </c>
      <c r="C916" t="s">
        <v>159</v>
      </c>
      <c r="D916" t="s">
        <v>27</v>
      </c>
      <c r="E916" t="s">
        <v>220</v>
      </c>
      <c r="F916">
        <v>12</v>
      </c>
      <c r="G916">
        <v>2018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41</v>
      </c>
    </row>
    <row r="917" spans="1:14">
      <c r="A917" t="str">
        <f t="shared" si="14"/>
        <v>1318.12</v>
      </c>
      <c r="B917">
        <v>1318</v>
      </c>
      <c r="C917" t="s">
        <v>67</v>
      </c>
      <c r="D917" t="s">
        <v>68</v>
      </c>
      <c r="E917" t="s">
        <v>220</v>
      </c>
      <c r="F917">
        <v>12</v>
      </c>
      <c r="G917">
        <v>2018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41</v>
      </c>
    </row>
    <row r="918" spans="1:14">
      <c r="A918" t="str">
        <f t="shared" si="14"/>
        <v>1319.12</v>
      </c>
      <c r="B918">
        <v>1319</v>
      </c>
      <c r="C918" t="s">
        <v>69</v>
      </c>
      <c r="D918" t="s">
        <v>70</v>
      </c>
      <c r="E918" t="s">
        <v>220</v>
      </c>
      <c r="F918">
        <v>12</v>
      </c>
      <c r="G918">
        <v>2018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32</v>
      </c>
    </row>
    <row r="919" spans="1:14">
      <c r="A919" t="str">
        <f t="shared" si="14"/>
        <v>1950.12</v>
      </c>
      <c r="B919">
        <v>1950</v>
      </c>
      <c r="C919" t="s">
        <v>36</v>
      </c>
      <c r="D919" t="s">
        <v>25</v>
      </c>
      <c r="E919" t="s">
        <v>220</v>
      </c>
      <c r="F919">
        <v>12</v>
      </c>
      <c r="G919">
        <v>2018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34</v>
      </c>
    </row>
    <row r="920" spans="1:14">
      <c r="A920" t="str">
        <f t="shared" si="14"/>
        <v>2010.12</v>
      </c>
      <c r="B920">
        <v>2010</v>
      </c>
      <c r="C920" t="s">
        <v>72</v>
      </c>
      <c r="D920" t="s">
        <v>73</v>
      </c>
      <c r="E920" t="s">
        <v>220</v>
      </c>
      <c r="F920">
        <v>12</v>
      </c>
      <c r="G920">
        <v>2018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41</v>
      </c>
    </row>
    <row r="921" spans="1:14">
      <c r="A921" t="str">
        <f t="shared" si="14"/>
        <v>2215.12</v>
      </c>
      <c r="B921">
        <v>2215</v>
      </c>
      <c r="C921" t="s">
        <v>78</v>
      </c>
      <c r="D921" t="s">
        <v>79</v>
      </c>
      <c r="E921" t="s">
        <v>220</v>
      </c>
      <c r="F921">
        <v>12</v>
      </c>
      <c r="G921">
        <v>2018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33</v>
      </c>
    </row>
    <row r="922" spans="1:14">
      <c r="A922" t="str">
        <f t="shared" si="14"/>
        <v>2245.12</v>
      </c>
      <c r="B922">
        <v>2245</v>
      </c>
      <c r="C922" t="s">
        <v>76</v>
      </c>
      <c r="D922" t="s">
        <v>77</v>
      </c>
      <c r="E922" t="s">
        <v>220</v>
      </c>
      <c r="F922">
        <v>12</v>
      </c>
      <c r="G922">
        <v>2018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38</v>
      </c>
    </row>
    <row r="923" spans="1:14">
      <c r="A923" t="str">
        <f t="shared" si="14"/>
        <v>2425.12</v>
      </c>
      <c r="B923">
        <v>2425</v>
      </c>
      <c r="C923" t="s">
        <v>80</v>
      </c>
      <c r="D923" t="s">
        <v>24</v>
      </c>
      <c r="E923" t="s">
        <v>220</v>
      </c>
      <c r="F923">
        <v>12</v>
      </c>
      <c r="G923">
        <v>2018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38</v>
      </c>
    </row>
    <row r="924" spans="1:14">
      <c r="A924" t="str">
        <f t="shared" si="14"/>
        <v>2496.12</v>
      </c>
      <c r="B924">
        <v>2496</v>
      </c>
      <c r="C924" t="s">
        <v>240</v>
      </c>
      <c r="D924" t="s">
        <v>241</v>
      </c>
      <c r="E924" t="s">
        <v>220</v>
      </c>
      <c r="F924">
        <v>12</v>
      </c>
      <c r="G924">
        <v>2018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34</v>
      </c>
    </row>
    <row r="925" spans="1:14">
      <c r="A925" t="str">
        <f t="shared" si="14"/>
        <v>2700.12</v>
      </c>
      <c r="B925">
        <v>2700</v>
      </c>
      <c r="C925" t="s">
        <v>151</v>
      </c>
      <c r="D925" t="s">
        <v>152</v>
      </c>
      <c r="E925" t="s">
        <v>220</v>
      </c>
      <c r="F925">
        <v>12</v>
      </c>
      <c r="G925">
        <v>2018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34</v>
      </c>
    </row>
    <row r="926" spans="1:14">
      <c r="A926" t="str">
        <f t="shared" si="14"/>
        <v>2715.12</v>
      </c>
      <c r="B926">
        <v>2715</v>
      </c>
      <c r="C926" t="s">
        <v>162</v>
      </c>
      <c r="D926" t="s">
        <v>163</v>
      </c>
      <c r="E926" t="s">
        <v>220</v>
      </c>
      <c r="F926">
        <v>12</v>
      </c>
      <c r="G926">
        <v>2018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38</v>
      </c>
    </row>
    <row r="927" spans="1:14">
      <c r="A927" t="str">
        <f t="shared" si="14"/>
        <v>2744.12</v>
      </c>
      <c r="B927">
        <v>2744</v>
      </c>
      <c r="C927" t="s">
        <v>164</v>
      </c>
      <c r="D927" t="s">
        <v>165</v>
      </c>
      <c r="E927" t="s">
        <v>220</v>
      </c>
      <c r="F927">
        <v>12</v>
      </c>
      <c r="G927">
        <v>2018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33</v>
      </c>
    </row>
    <row r="928" spans="1:14">
      <c r="A928" t="str">
        <f t="shared" si="14"/>
        <v>2791.12</v>
      </c>
      <c r="B928">
        <v>2791</v>
      </c>
      <c r="C928" t="s">
        <v>86</v>
      </c>
      <c r="D928" t="s">
        <v>29</v>
      </c>
      <c r="E928" t="s">
        <v>220</v>
      </c>
      <c r="F928">
        <v>12</v>
      </c>
      <c r="G928">
        <v>2018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37</v>
      </c>
    </row>
    <row r="929" spans="1:14">
      <c r="A929" t="str">
        <f t="shared" si="14"/>
        <v>3396.12</v>
      </c>
      <c r="B929">
        <v>3396</v>
      </c>
      <c r="C929" t="s">
        <v>88</v>
      </c>
      <c r="D929" t="s">
        <v>89</v>
      </c>
      <c r="E929" t="s">
        <v>220</v>
      </c>
      <c r="F929">
        <v>12</v>
      </c>
      <c r="G929">
        <v>2018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38</v>
      </c>
    </row>
    <row r="930" spans="1:14">
      <c r="A930" t="str">
        <f t="shared" si="14"/>
        <v>3477.12</v>
      </c>
      <c r="B930">
        <v>3477</v>
      </c>
      <c r="C930" t="s">
        <v>184</v>
      </c>
      <c r="D930" t="s">
        <v>185</v>
      </c>
      <c r="E930" t="s">
        <v>220</v>
      </c>
      <c r="F930">
        <v>12</v>
      </c>
      <c r="G930">
        <v>2018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40</v>
      </c>
    </row>
    <row r="931" spans="1:14">
      <c r="A931" t="str">
        <f t="shared" si="14"/>
        <v>3632.12</v>
      </c>
      <c r="B931">
        <v>3632</v>
      </c>
      <c r="C931" t="s">
        <v>90</v>
      </c>
      <c r="D931" t="s">
        <v>91</v>
      </c>
      <c r="E931" t="s">
        <v>220</v>
      </c>
      <c r="F931">
        <v>12</v>
      </c>
      <c r="G931">
        <v>2018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40</v>
      </c>
    </row>
    <row r="932" spans="1:14">
      <c r="A932" t="str">
        <f t="shared" si="14"/>
        <v>3671.12</v>
      </c>
      <c r="B932">
        <v>3671</v>
      </c>
      <c r="C932" t="s">
        <v>182</v>
      </c>
      <c r="D932" t="s">
        <v>183</v>
      </c>
      <c r="E932" t="s">
        <v>220</v>
      </c>
      <c r="F932">
        <v>12</v>
      </c>
      <c r="G932">
        <v>2018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41</v>
      </c>
    </row>
    <row r="933" spans="1:14">
      <c r="A933" t="str">
        <f t="shared" si="14"/>
        <v>3681.12</v>
      </c>
      <c r="B933">
        <v>3681</v>
      </c>
      <c r="C933" t="s">
        <v>92</v>
      </c>
      <c r="D933" t="s">
        <v>93</v>
      </c>
      <c r="E933" t="s">
        <v>220</v>
      </c>
      <c r="F933">
        <v>12</v>
      </c>
      <c r="G933">
        <v>2018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40</v>
      </c>
    </row>
    <row r="934" spans="1:14">
      <c r="A934" t="str">
        <f t="shared" si="14"/>
        <v>3686.12</v>
      </c>
      <c r="B934">
        <v>3686</v>
      </c>
      <c r="C934" t="s">
        <v>166</v>
      </c>
      <c r="D934" t="s">
        <v>167</v>
      </c>
      <c r="E934" t="s">
        <v>220</v>
      </c>
      <c r="F934">
        <v>12</v>
      </c>
      <c r="G934">
        <v>2018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40</v>
      </c>
    </row>
    <row r="935" spans="1:14">
      <c r="A935" t="str">
        <f t="shared" si="14"/>
        <v>3841.12</v>
      </c>
      <c r="B935">
        <v>3841</v>
      </c>
      <c r="C935" t="s">
        <v>186</v>
      </c>
      <c r="D935" t="s">
        <v>187</v>
      </c>
      <c r="E935" t="s">
        <v>220</v>
      </c>
      <c r="F935">
        <v>12</v>
      </c>
      <c r="G935">
        <v>2018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33</v>
      </c>
    </row>
    <row r="936" spans="1:14">
      <c r="A936" t="str">
        <f t="shared" si="14"/>
        <v>3915.12</v>
      </c>
      <c r="B936">
        <v>3915</v>
      </c>
      <c r="C936" t="s">
        <v>94</v>
      </c>
      <c r="D936" t="s">
        <v>95</v>
      </c>
      <c r="E936" t="s">
        <v>220</v>
      </c>
      <c r="F936">
        <v>12</v>
      </c>
      <c r="G936">
        <v>2018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41</v>
      </c>
    </row>
    <row r="937" spans="1:14">
      <c r="A937" t="str">
        <f t="shared" si="14"/>
        <v>4020.12</v>
      </c>
      <c r="B937">
        <v>4020</v>
      </c>
      <c r="C937" t="s">
        <v>98</v>
      </c>
      <c r="D937" t="s">
        <v>99</v>
      </c>
      <c r="E937" t="s">
        <v>220</v>
      </c>
      <c r="F937">
        <v>12</v>
      </c>
      <c r="G937">
        <v>2018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34</v>
      </c>
    </row>
    <row r="938" spans="1:14">
      <c r="A938" t="str">
        <f t="shared" si="14"/>
        <v>4065.12</v>
      </c>
      <c r="B938">
        <v>4065</v>
      </c>
      <c r="C938" t="s">
        <v>96</v>
      </c>
      <c r="D938" t="s">
        <v>97</v>
      </c>
      <c r="E938" t="s">
        <v>220</v>
      </c>
      <c r="F938">
        <v>12</v>
      </c>
      <c r="G938">
        <v>2018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37</v>
      </c>
    </row>
    <row r="939" spans="1:14">
      <c r="A939" t="str">
        <f t="shared" si="14"/>
        <v>4190.12</v>
      </c>
      <c r="B939">
        <v>4190</v>
      </c>
      <c r="C939" t="s">
        <v>158</v>
      </c>
      <c r="D939" t="s">
        <v>41</v>
      </c>
      <c r="E939" t="s">
        <v>220</v>
      </c>
      <c r="F939">
        <v>12</v>
      </c>
      <c r="G939">
        <v>2018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38</v>
      </c>
    </row>
    <row r="940" spans="1:14">
      <c r="A940" t="str">
        <f t="shared" si="14"/>
        <v>4475.12</v>
      </c>
      <c r="B940">
        <v>4475</v>
      </c>
      <c r="C940" t="s">
        <v>100</v>
      </c>
      <c r="D940" t="s">
        <v>44</v>
      </c>
      <c r="E940" t="s">
        <v>220</v>
      </c>
      <c r="F940">
        <v>12</v>
      </c>
      <c r="G940">
        <v>2018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38</v>
      </c>
    </row>
    <row r="941" spans="1:14">
      <c r="A941" t="str">
        <f t="shared" si="14"/>
        <v>4630.12</v>
      </c>
      <c r="B941">
        <v>4630</v>
      </c>
      <c r="C941" t="s">
        <v>151</v>
      </c>
      <c r="D941" t="s">
        <v>153</v>
      </c>
      <c r="E941" t="s">
        <v>220</v>
      </c>
      <c r="F941">
        <v>12</v>
      </c>
      <c r="G941">
        <v>2018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41</v>
      </c>
    </row>
    <row r="942" spans="1:14">
      <c r="A942" t="str">
        <f t="shared" si="14"/>
        <v>5429.12</v>
      </c>
      <c r="B942">
        <v>5429</v>
      </c>
      <c r="C942" t="s">
        <v>74</v>
      </c>
      <c r="D942" t="s">
        <v>75</v>
      </c>
      <c r="E942" t="s">
        <v>220</v>
      </c>
      <c r="F942">
        <v>12</v>
      </c>
      <c r="G942">
        <v>2018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34</v>
      </c>
    </row>
    <row r="943" spans="1:14">
      <c r="A943" t="str">
        <f t="shared" si="14"/>
        <v>5436.12</v>
      </c>
      <c r="B943">
        <v>5436</v>
      </c>
      <c r="C943" t="s">
        <v>103</v>
      </c>
      <c r="D943" t="s">
        <v>104</v>
      </c>
      <c r="E943" t="s">
        <v>220</v>
      </c>
      <c r="F943">
        <v>12</v>
      </c>
      <c r="G943">
        <v>2018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33</v>
      </c>
    </row>
    <row r="944" spans="1:14">
      <c r="A944" t="str">
        <f t="shared" si="14"/>
        <v>5481.12</v>
      </c>
      <c r="B944">
        <v>5481</v>
      </c>
      <c r="C944" t="s">
        <v>105</v>
      </c>
      <c r="D944" t="s">
        <v>42</v>
      </c>
      <c r="E944" t="s">
        <v>220</v>
      </c>
      <c r="F944">
        <v>12</v>
      </c>
      <c r="G944">
        <v>2018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34</v>
      </c>
    </row>
    <row r="945" spans="1:14">
      <c r="A945" t="str">
        <f t="shared" si="14"/>
        <v>5532.12</v>
      </c>
      <c r="B945">
        <v>5532</v>
      </c>
      <c r="C945" t="s">
        <v>59</v>
      </c>
      <c r="D945" t="s">
        <v>60</v>
      </c>
      <c r="E945" t="s">
        <v>220</v>
      </c>
      <c r="F945">
        <v>12</v>
      </c>
      <c r="G945">
        <v>2018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40</v>
      </c>
    </row>
    <row r="946" spans="1:14">
      <c r="A946" t="str">
        <f t="shared" si="14"/>
        <v>5550.12</v>
      </c>
      <c r="B946">
        <v>5550</v>
      </c>
      <c r="C946" t="s">
        <v>83</v>
      </c>
      <c r="D946" t="s">
        <v>43</v>
      </c>
      <c r="E946" t="s">
        <v>220</v>
      </c>
      <c r="F946">
        <v>12</v>
      </c>
      <c r="G946">
        <v>2018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38</v>
      </c>
    </row>
    <row r="947" spans="1:14">
      <c r="A947" t="str">
        <f t="shared" si="14"/>
        <v>6065.12</v>
      </c>
      <c r="B947">
        <v>6065</v>
      </c>
      <c r="C947" t="s">
        <v>106</v>
      </c>
      <c r="D947" t="s">
        <v>107</v>
      </c>
      <c r="E947" t="s">
        <v>220</v>
      </c>
      <c r="F947">
        <v>12</v>
      </c>
      <c r="G947">
        <v>2018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33</v>
      </c>
    </row>
    <row r="948" spans="1:14">
      <c r="A948" t="str">
        <f t="shared" si="14"/>
        <v>6219.12</v>
      </c>
      <c r="B948">
        <v>6219</v>
      </c>
      <c r="C948" t="s">
        <v>110</v>
      </c>
      <c r="D948" t="s">
        <v>29</v>
      </c>
      <c r="E948" t="s">
        <v>220</v>
      </c>
      <c r="F948">
        <v>12</v>
      </c>
      <c r="G948">
        <v>2018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37</v>
      </c>
    </row>
    <row r="949" spans="1:14">
      <c r="A949" t="str">
        <f t="shared" si="14"/>
        <v>6690.12</v>
      </c>
      <c r="B949">
        <v>6690</v>
      </c>
      <c r="C949" t="s">
        <v>111</v>
      </c>
      <c r="D949" t="s">
        <v>112</v>
      </c>
      <c r="E949" t="s">
        <v>220</v>
      </c>
      <c r="F949">
        <v>12</v>
      </c>
      <c r="G949">
        <v>2018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34</v>
      </c>
    </row>
    <row r="950" spans="1:14">
      <c r="A950" t="str">
        <f t="shared" si="14"/>
        <v>6691.12</v>
      </c>
      <c r="B950">
        <v>6691</v>
      </c>
      <c r="C950" t="s">
        <v>113</v>
      </c>
      <c r="D950" t="s">
        <v>114</v>
      </c>
      <c r="E950" t="s">
        <v>220</v>
      </c>
      <c r="F950">
        <v>12</v>
      </c>
      <c r="G950">
        <v>2018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34</v>
      </c>
    </row>
    <row r="951" spans="1:14">
      <c r="A951" t="str">
        <f t="shared" si="14"/>
        <v>6735.12</v>
      </c>
      <c r="B951">
        <v>6735</v>
      </c>
      <c r="C951" t="s">
        <v>102</v>
      </c>
      <c r="D951" t="s">
        <v>34</v>
      </c>
      <c r="E951" t="s">
        <v>220</v>
      </c>
      <c r="F951">
        <v>12</v>
      </c>
      <c r="G951">
        <v>2018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40</v>
      </c>
    </row>
    <row r="952" spans="1:14">
      <c r="A952" t="str">
        <f t="shared" si="14"/>
        <v>6830.12</v>
      </c>
      <c r="B952">
        <v>6830</v>
      </c>
      <c r="C952" t="s">
        <v>101</v>
      </c>
      <c r="D952" t="s">
        <v>37</v>
      </c>
      <c r="E952" t="s">
        <v>220</v>
      </c>
      <c r="F952">
        <v>12</v>
      </c>
      <c r="G952">
        <v>2018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34</v>
      </c>
    </row>
    <row r="953" spans="1:14">
      <c r="A953" t="str">
        <f t="shared" si="14"/>
        <v>6887.12</v>
      </c>
      <c r="B953">
        <v>6887</v>
      </c>
      <c r="C953" t="s">
        <v>115</v>
      </c>
      <c r="D953" t="s">
        <v>116</v>
      </c>
      <c r="E953" t="s">
        <v>220</v>
      </c>
      <c r="F953">
        <v>12</v>
      </c>
      <c r="G953">
        <v>2018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38</v>
      </c>
    </row>
    <row r="954" spans="1:14">
      <c r="A954" t="str">
        <f t="shared" si="14"/>
        <v>7076.12</v>
      </c>
      <c r="B954">
        <v>7076</v>
      </c>
      <c r="C954" t="s">
        <v>249</v>
      </c>
      <c r="D954" t="s">
        <v>250</v>
      </c>
      <c r="E954" t="s">
        <v>220</v>
      </c>
      <c r="F954">
        <v>12</v>
      </c>
      <c r="G954">
        <v>2018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38</v>
      </c>
    </row>
    <row r="955" spans="1:14">
      <c r="A955" t="str">
        <f t="shared" si="14"/>
        <v>7081.12</v>
      </c>
      <c r="B955">
        <v>7081</v>
      </c>
      <c r="C955" t="s">
        <v>245</v>
      </c>
      <c r="D955" t="s">
        <v>246</v>
      </c>
      <c r="E955" t="s">
        <v>220</v>
      </c>
      <c r="F955">
        <v>12</v>
      </c>
      <c r="G955">
        <v>2018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34</v>
      </c>
    </row>
    <row r="956" spans="1:14">
      <c r="A956" t="str">
        <f t="shared" si="14"/>
        <v>7115.12</v>
      </c>
      <c r="B956">
        <v>7115</v>
      </c>
      <c r="C956" t="s">
        <v>117</v>
      </c>
      <c r="D956" t="s">
        <v>118</v>
      </c>
      <c r="E956" t="s">
        <v>220</v>
      </c>
      <c r="F956">
        <v>12</v>
      </c>
      <c r="G956">
        <v>2018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40</v>
      </c>
    </row>
    <row r="957" spans="1:14">
      <c r="A957" t="str">
        <f t="shared" si="14"/>
        <v>7206.12</v>
      </c>
      <c r="B957">
        <v>7206</v>
      </c>
      <c r="C957" t="s">
        <v>119</v>
      </c>
      <c r="D957" t="s">
        <v>31</v>
      </c>
      <c r="E957" t="s">
        <v>220</v>
      </c>
      <c r="F957">
        <v>12</v>
      </c>
      <c r="G957">
        <v>2018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41</v>
      </c>
    </row>
    <row r="958" spans="1:14">
      <c r="A958" t="str">
        <f t="shared" si="14"/>
        <v>7355.12</v>
      </c>
      <c r="B958">
        <v>7355</v>
      </c>
      <c r="C958" t="s">
        <v>168</v>
      </c>
      <c r="D958" t="s">
        <v>33</v>
      </c>
      <c r="E958" t="s">
        <v>220</v>
      </c>
      <c r="F958">
        <v>12</v>
      </c>
      <c r="G958">
        <v>2018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38</v>
      </c>
    </row>
    <row r="959" spans="1:14">
      <c r="A959" t="str">
        <f t="shared" si="14"/>
        <v>7625.12</v>
      </c>
      <c r="B959">
        <v>7625</v>
      </c>
      <c r="C959" t="s">
        <v>120</v>
      </c>
      <c r="D959" t="s">
        <v>27</v>
      </c>
      <c r="E959" t="s">
        <v>220</v>
      </c>
      <c r="F959">
        <v>12</v>
      </c>
      <c r="G959">
        <v>2018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41</v>
      </c>
    </row>
    <row r="960" spans="1:14">
      <c r="A960" t="str">
        <f t="shared" si="14"/>
        <v>7780.12</v>
      </c>
      <c r="B960">
        <v>7780</v>
      </c>
      <c r="C960" t="s">
        <v>123</v>
      </c>
      <c r="D960" t="s">
        <v>124</v>
      </c>
      <c r="E960" t="s">
        <v>220</v>
      </c>
      <c r="F960">
        <v>12</v>
      </c>
      <c r="G960">
        <v>2018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33</v>
      </c>
    </row>
    <row r="961" spans="1:14">
      <c r="A961" t="str">
        <f t="shared" si="14"/>
        <v>7781.12</v>
      </c>
      <c r="B961">
        <v>7781</v>
      </c>
      <c r="C961" t="s">
        <v>66</v>
      </c>
      <c r="D961" t="s">
        <v>35</v>
      </c>
      <c r="E961" t="s">
        <v>220</v>
      </c>
      <c r="F961">
        <v>12</v>
      </c>
      <c r="G961">
        <v>2018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41</v>
      </c>
    </row>
    <row r="962" spans="1:14">
      <c r="A962" t="str">
        <f t="shared" si="14"/>
        <v>7808.12</v>
      </c>
      <c r="B962">
        <v>7808</v>
      </c>
      <c r="C962" t="s">
        <v>137</v>
      </c>
      <c r="D962" t="s">
        <v>125</v>
      </c>
      <c r="E962" t="s">
        <v>220</v>
      </c>
      <c r="F962">
        <v>12</v>
      </c>
      <c r="G962">
        <v>2018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32</v>
      </c>
    </row>
    <row r="963" spans="1:14">
      <c r="A963" t="str">
        <f t="shared" ref="A963:A1026" si="15">$B963&amp;"."&amp;F963</f>
        <v>7810.12</v>
      </c>
      <c r="B963">
        <v>7810</v>
      </c>
      <c r="C963" t="s">
        <v>126</v>
      </c>
      <c r="D963" t="s">
        <v>127</v>
      </c>
      <c r="E963" t="s">
        <v>220</v>
      </c>
      <c r="F963">
        <v>12</v>
      </c>
      <c r="G963">
        <v>2018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33</v>
      </c>
    </row>
    <row r="964" spans="1:14">
      <c r="A964" t="str">
        <f t="shared" si="15"/>
        <v>7823.12</v>
      </c>
      <c r="B964">
        <v>7823</v>
      </c>
      <c r="C964" t="s">
        <v>121</v>
      </c>
      <c r="D964" t="s">
        <v>122</v>
      </c>
      <c r="E964" t="s">
        <v>220</v>
      </c>
      <c r="F964">
        <v>12</v>
      </c>
      <c r="G964">
        <v>2018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32</v>
      </c>
    </row>
    <row r="965" spans="1:14">
      <c r="A965" t="str">
        <f t="shared" si="15"/>
        <v>7830.12</v>
      </c>
      <c r="B965">
        <v>7830</v>
      </c>
      <c r="C965" t="s">
        <v>134</v>
      </c>
      <c r="D965" t="s">
        <v>135</v>
      </c>
      <c r="E965" t="s">
        <v>220</v>
      </c>
      <c r="F965">
        <v>12</v>
      </c>
      <c r="G965">
        <v>2018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34</v>
      </c>
    </row>
    <row r="966" spans="1:14">
      <c r="A966" t="str">
        <f t="shared" si="15"/>
        <v>7860.12</v>
      </c>
      <c r="B966">
        <v>7860</v>
      </c>
      <c r="C966" t="s">
        <v>128</v>
      </c>
      <c r="D966" t="s">
        <v>30</v>
      </c>
      <c r="E966" t="s">
        <v>220</v>
      </c>
      <c r="F966">
        <v>12</v>
      </c>
      <c r="G966">
        <v>2018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33</v>
      </c>
    </row>
    <row r="967" spans="1:14">
      <c r="A967" t="str">
        <f t="shared" si="15"/>
        <v>7958.12</v>
      </c>
      <c r="B967">
        <v>7958</v>
      </c>
      <c r="C967" t="s">
        <v>169</v>
      </c>
      <c r="D967" t="s">
        <v>20</v>
      </c>
      <c r="E967" t="s">
        <v>220</v>
      </c>
      <c r="F967">
        <v>12</v>
      </c>
      <c r="G967">
        <v>2018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33</v>
      </c>
    </row>
    <row r="968" spans="1:14">
      <c r="A968" t="str">
        <f t="shared" si="15"/>
        <v>7964.12</v>
      </c>
      <c r="B968">
        <v>7964</v>
      </c>
      <c r="C968" t="s">
        <v>130</v>
      </c>
      <c r="D968" t="s">
        <v>131</v>
      </c>
      <c r="E968" t="s">
        <v>220</v>
      </c>
      <c r="F968">
        <v>12</v>
      </c>
      <c r="G968">
        <v>2018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41</v>
      </c>
    </row>
    <row r="969" spans="1:14">
      <c r="A969" t="str">
        <f t="shared" si="15"/>
        <v>8135.12</v>
      </c>
      <c r="B969">
        <v>8135</v>
      </c>
      <c r="C969" t="s">
        <v>136</v>
      </c>
      <c r="D969" t="s">
        <v>38</v>
      </c>
      <c r="E969" t="s">
        <v>220</v>
      </c>
      <c r="F969">
        <v>12</v>
      </c>
      <c r="G969">
        <v>2018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33</v>
      </c>
    </row>
    <row r="970" spans="1:14">
      <c r="A970" t="str">
        <f t="shared" si="15"/>
        <v>8240.12</v>
      </c>
      <c r="B970">
        <v>8240</v>
      </c>
      <c r="C970" t="s">
        <v>55</v>
      </c>
      <c r="D970" t="s">
        <v>56</v>
      </c>
      <c r="E970" t="s">
        <v>220</v>
      </c>
      <c r="F970">
        <v>12</v>
      </c>
      <c r="G970">
        <v>2018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40</v>
      </c>
    </row>
    <row r="971" spans="1:14">
      <c r="A971" t="str">
        <f t="shared" si="15"/>
        <v>8344.12</v>
      </c>
      <c r="B971">
        <v>8344</v>
      </c>
      <c r="C971" t="s">
        <v>108</v>
      </c>
      <c r="D971" t="s">
        <v>109</v>
      </c>
      <c r="E971" t="s">
        <v>220</v>
      </c>
      <c r="F971">
        <v>12</v>
      </c>
      <c r="G971">
        <v>2018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32</v>
      </c>
    </row>
    <row r="972" spans="1:14">
      <c r="A972" t="str">
        <f t="shared" si="15"/>
        <v>8861.12</v>
      </c>
      <c r="B972">
        <v>8861</v>
      </c>
      <c r="C972" t="s">
        <v>140</v>
      </c>
      <c r="D972" t="s">
        <v>141</v>
      </c>
      <c r="E972" t="s">
        <v>220</v>
      </c>
      <c r="F972">
        <v>12</v>
      </c>
      <c r="G972">
        <v>2018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41</v>
      </c>
    </row>
    <row r="973" spans="1:14">
      <c r="A973" t="str">
        <f t="shared" si="15"/>
        <v>8995.12</v>
      </c>
      <c r="B973">
        <v>8995</v>
      </c>
      <c r="C973" t="s">
        <v>142</v>
      </c>
      <c r="D973" t="s">
        <v>143</v>
      </c>
      <c r="E973" t="s">
        <v>220</v>
      </c>
      <c r="F973">
        <v>12</v>
      </c>
      <c r="G973">
        <v>2018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40</v>
      </c>
    </row>
    <row r="974" spans="1:14">
      <c r="A974" t="str">
        <f t="shared" si="15"/>
        <v>9000.12</v>
      </c>
      <c r="B974">
        <v>9000</v>
      </c>
      <c r="C974" t="s">
        <v>132</v>
      </c>
      <c r="D974" t="s">
        <v>133</v>
      </c>
      <c r="E974" t="s">
        <v>220</v>
      </c>
      <c r="F974">
        <v>12</v>
      </c>
      <c r="G974">
        <v>2018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40</v>
      </c>
    </row>
    <row r="975" spans="1:14">
      <c r="A975" t="str">
        <f t="shared" si="15"/>
        <v>9201.12</v>
      </c>
      <c r="B975">
        <v>9201</v>
      </c>
      <c r="C975" t="s">
        <v>247</v>
      </c>
      <c r="D975" t="s">
        <v>170</v>
      </c>
      <c r="E975" t="s">
        <v>220</v>
      </c>
      <c r="F975">
        <v>12</v>
      </c>
      <c r="G975">
        <v>2018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33</v>
      </c>
    </row>
    <row r="976" spans="1:14">
      <c r="A976" t="str">
        <f t="shared" si="15"/>
        <v>9234.12</v>
      </c>
      <c r="B976">
        <v>9234</v>
      </c>
      <c r="C976" t="s">
        <v>146</v>
      </c>
      <c r="D976" t="s">
        <v>32</v>
      </c>
      <c r="E976" t="s">
        <v>220</v>
      </c>
      <c r="F976">
        <v>12</v>
      </c>
      <c r="G976">
        <v>2018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40</v>
      </c>
    </row>
    <row r="977" spans="1:14">
      <c r="A977" t="str">
        <f t="shared" si="15"/>
        <v>9407.12</v>
      </c>
      <c r="B977">
        <v>9407</v>
      </c>
      <c r="C977" t="s">
        <v>174</v>
      </c>
      <c r="D977" t="s">
        <v>175</v>
      </c>
      <c r="E977" t="s">
        <v>220</v>
      </c>
      <c r="F977">
        <v>12</v>
      </c>
      <c r="G977">
        <v>2018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38</v>
      </c>
    </row>
    <row r="978" spans="1:14">
      <c r="A978" t="str">
        <f t="shared" si="15"/>
        <v>9496.12</v>
      </c>
      <c r="B978">
        <v>9496</v>
      </c>
      <c r="C978" t="s">
        <v>71</v>
      </c>
      <c r="D978" t="s">
        <v>21</v>
      </c>
      <c r="E978" t="s">
        <v>220</v>
      </c>
      <c r="F978">
        <v>12</v>
      </c>
      <c r="G978">
        <v>2018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37</v>
      </c>
    </row>
    <row r="979" spans="1:14">
      <c r="A979" t="str">
        <f t="shared" si="15"/>
        <v>9497.12</v>
      </c>
      <c r="B979">
        <v>9497</v>
      </c>
      <c r="C979" t="s">
        <v>171</v>
      </c>
      <c r="D979" t="s">
        <v>172</v>
      </c>
      <c r="E979" t="s">
        <v>220</v>
      </c>
      <c r="F979">
        <v>12</v>
      </c>
      <c r="G979">
        <v>2018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41</v>
      </c>
    </row>
    <row r="980" spans="1:14">
      <c r="A980" t="str">
        <f t="shared" si="15"/>
        <v>9730.12</v>
      </c>
      <c r="B980">
        <v>9730</v>
      </c>
      <c r="C980" t="s">
        <v>57</v>
      </c>
      <c r="D980" t="s">
        <v>58</v>
      </c>
      <c r="E980" t="s">
        <v>220</v>
      </c>
      <c r="F980">
        <v>12</v>
      </c>
      <c r="G980">
        <v>2018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41</v>
      </c>
    </row>
    <row r="981" spans="1:14">
      <c r="A981" t="str">
        <f t="shared" si="15"/>
        <v>9792.12</v>
      </c>
      <c r="B981">
        <v>9792</v>
      </c>
      <c r="C981" t="s">
        <v>176</v>
      </c>
      <c r="D981" t="s">
        <v>177</v>
      </c>
      <c r="E981" t="s">
        <v>220</v>
      </c>
      <c r="F981">
        <v>12</v>
      </c>
      <c r="G981">
        <v>2018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34</v>
      </c>
    </row>
    <row r="982" spans="1:14">
      <c r="A982" t="str">
        <f t="shared" si="15"/>
        <v>9800.12</v>
      </c>
      <c r="B982">
        <v>9800</v>
      </c>
      <c r="C982" t="s">
        <v>45</v>
      </c>
      <c r="D982" t="s">
        <v>46</v>
      </c>
      <c r="E982" t="s">
        <v>220</v>
      </c>
      <c r="F982">
        <v>12</v>
      </c>
      <c r="G982">
        <v>2018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38</v>
      </c>
    </row>
    <row r="983" spans="1:14">
      <c r="A983" t="str">
        <f t="shared" si="15"/>
        <v>9901.12</v>
      </c>
      <c r="B983">
        <v>9901</v>
      </c>
      <c r="C983" t="s">
        <v>147</v>
      </c>
      <c r="D983" t="s">
        <v>148</v>
      </c>
      <c r="E983" t="s">
        <v>220</v>
      </c>
      <c r="F983">
        <v>12</v>
      </c>
      <c r="G983">
        <v>2018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38</v>
      </c>
    </row>
    <row r="984" spans="1:14">
      <c r="A984" t="str">
        <f t="shared" si="15"/>
        <v>10066.12</v>
      </c>
      <c r="B984">
        <v>10066</v>
      </c>
      <c r="C984" t="s">
        <v>173</v>
      </c>
      <c r="D984" t="s">
        <v>39</v>
      </c>
      <c r="E984" t="s">
        <v>220</v>
      </c>
      <c r="F984">
        <v>12</v>
      </c>
      <c r="G984">
        <v>2018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38</v>
      </c>
    </row>
    <row r="985" spans="1:14">
      <c r="A985" t="str">
        <f t="shared" si="15"/>
        <v>10115.12</v>
      </c>
      <c r="B985">
        <v>10115</v>
      </c>
      <c r="C985" t="s">
        <v>178</v>
      </c>
      <c r="D985" t="s">
        <v>29</v>
      </c>
      <c r="E985" t="s">
        <v>220</v>
      </c>
      <c r="F985">
        <v>12</v>
      </c>
      <c r="G985">
        <v>2018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37</v>
      </c>
    </row>
    <row r="986" spans="1:14">
      <c r="A986" t="str">
        <f t="shared" si="15"/>
        <v>.</v>
      </c>
    </row>
    <row r="987" spans="1:14">
      <c r="A987" t="str">
        <f t="shared" si="15"/>
        <v>.</v>
      </c>
    </row>
    <row r="988" spans="1:14">
      <c r="A988" t="str">
        <f t="shared" si="15"/>
        <v>.</v>
      </c>
    </row>
    <row r="989" spans="1:14">
      <c r="A989" t="str">
        <f t="shared" si="15"/>
        <v>.</v>
      </c>
    </row>
    <row r="990" spans="1:14">
      <c r="A990" t="str">
        <f t="shared" si="15"/>
        <v>.</v>
      </c>
    </row>
    <row r="991" spans="1:14">
      <c r="A991" t="str">
        <f t="shared" si="15"/>
        <v>.</v>
      </c>
    </row>
    <row r="992" spans="1:14">
      <c r="A992" t="str">
        <f t="shared" si="15"/>
        <v>.</v>
      </c>
    </row>
    <row r="993" spans="1:1">
      <c r="A993" t="str">
        <f t="shared" si="15"/>
        <v>.</v>
      </c>
    </row>
    <row r="994" spans="1:1">
      <c r="A994" t="str">
        <f t="shared" si="15"/>
        <v>.</v>
      </c>
    </row>
    <row r="995" spans="1:1">
      <c r="A995" t="str">
        <f t="shared" si="15"/>
        <v>.</v>
      </c>
    </row>
    <row r="996" spans="1:1">
      <c r="A996" t="str">
        <f t="shared" si="15"/>
        <v>.</v>
      </c>
    </row>
    <row r="997" spans="1:1">
      <c r="A997" t="str">
        <f t="shared" si="15"/>
        <v>.</v>
      </c>
    </row>
    <row r="998" spans="1:1">
      <c r="A998" t="str">
        <f t="shared" si="15"/>
        <v>.</v>
      </c>
    </row>
    <row r="999" spans="1:1">
      <c r="A999" t="str">
        <f t="shared" si="15"/>
        <v>.</v>
      </c>
    </row>
    <row r="1000" spans="1:1">
      <c r="A1000" t="str">
        <f t="shared" si="15"/>
        <v>.</v>
      </c>
    </row>
    <row r="1001" spans="1:1">
      <c r="A1001" t="str">
        <f t="shared" si="15"/>
        <v>.</v>
      </c>
    </row>
    <row r="1002" spans="1:1">
      <c r="A1002" t="str">
        <f t="shared" si="15"/>
        <v>.</v>
      </c>
    </row>
    <row r="1003" spans="1:1">
      <c r="A1003" t="str">
        <f t="shared" si="15"/>
        <v>.</v>
      </c>
    </row>
    <row r="1004" spans="1:1">
      <c r="A1004" t="str">
        <f t="shared" si="15"/>
        <v>.</v>
      </c>
    </row>
    <row r="1005" spans="1:1">
      <c r="A1005" t="str">
        <f t="shared" si="15"/>
        <v>.</v>
      </c>
    </row>
    <row r="1006" spans="1:1">
      <c r="A1006" t="str">
        <f t="shared" si="15"/>
        <v>.</v>
      </c>
    </row>
    <row r="1007" spans="1:1">
      <c r="A1007" t="str">
        <f t="shared" si="15"/>
        <v>.</v>
      </c>
    </row>
    <row r="1008" spans="1:1">
      <c r="A1008" t="str">
        <f t="shared" si="15"/>
        <v>.</v>
      </c>
    </row>
    <row r="1009" spans="1:1">
      <c r="A1009" t="str">
        <f t="shared" si="15"/>
        <v>.</v>
      </c>
    </row>
    <row r="1010" spans="1:1">
      <c r="A1010" t="str">
        <f t="shared" si="15"/>
        <v>.</v>
      </c>
    </row>
    <row r="1011" spans="1:1">
      <c r="A1011" t="str">
        <f t="shared" si="15"/>
        <v>.</v>
      </c>
    </row>
    <row r="1012" spans="1:1">
      <c r="A1012" t="str">
        <f t="shared" si="15"/>
        <v>.</v>
      </c>
    </row>
    <row r="1013" spans="1:1">
      <c r="A1013" t="str">
        <f t="shared" si="15"/>
        <v>.</v>
      </c>
    </row>
    <row r="1014" spans="1:1">
      <c r="A1014" t="str">
        <f t="shared" si="15"/>
        <v>.</v>
      </c>
    </row>
    <row r="1015" spans="1:1">
      <c r="A1015" t="str">
        <f t="shared" si="15"/>
        <v>.</v>
      </c>
    </row>
    <row r="1016" spans="1:1">
      <c r="A1016" t="str">
        <f t="shared" si="15"/>
        <v>.</v>
      </c>
    </row>
    <row r="1017" spans="1:1">
      <c r="A1017" t="str">
        <f t="shared" si="15"/>
        <v>.</v>
      </c>
    </row>
    <row r="1018" spans="1:1">
      <c r="A1018" t="str">
        <f t="shared" si="15"/>
        <v>.</v>
      </c>
    </row>
    <row r="1019" spans="1:1">
      <c r="A1019" t="str">
        <f t="shared" si="15"/>
        <v>.</v>
      </c>
    </row>
    <row r="1020" spans="1:1">
      <c r="A1020" t="str">
        <f t="shared" si="15"/>
        <v>.</v>
      </c>
    </row>
    <row r="1021" spans="1:1">
      <c r="A1021" t="str">
        <f t="shared" si="15"/>
        <v>.</v>
      </c>
    </row>
    <row r="1022" spans="1:1">
      <c r="A1022" t="str">
        <f t="shared" si="15"/>
        <v>.</v>
      </c>
    </row>
    <row r="1023" spans="1:1">
      <c r="A1023" t="str">
        <f t="shared" si="15"/>
        <v>.</v>
      </c>
    </row>
    <row r="1024" spans="1:1">
      <c r="A1024" t="str">
        <f t="shared" si="15"/>
        <v>.</v>
      </c>
    </row>
    <row r="1025" spans="1:1">
      <c r="A1025" t="str">
        <f t="shared" si="15"/>
        <v>.</v>
      </c>
    </row>
    <row r="1026" spans="1:1">
      <c r="A1026" t="str">
        <f t="shared" si="15"/>
        <v>.</v>
      </c>
    </row>
    <row r="1027" spans="1:1">
      <c r="A1027" t="str">
        <f t="shared" ref="A1027:A1057" si="16">$B1027&amp;"."&amp;F1027</f>
        <v>.</v>
      </c>
    </row>
    <row r="1028" spans="1:1">
      <c r="A1028" t="str">
        <f t="shared" si="16"/>
        <v>.</v>
      </c>
    </row>
    <row r="1029" spans="1:1">
      <c r="A1029" t="str">
        <f t="shared" si="16"/>
        <v>.</v>
      </c>
    </row>
    <row r="1030" spans="1:1">
      <c r="A1030" t="str">
        <f t="shared" si="16"/>
        <v>.</v>
      </c>
    </row>
    <row r="1031" spans="1:1">
      <c r="A1031" t="str">
        <f t="shared" si="16"/>
        <v>.</v>
      </c>
    </row>
    <row r="1032" spans="1:1">
      <c r="A1032" t="str">
        <f t="shared" si="16"/>
        <v>.</v>
      </c>
    </row>
    <row r="1033" spans="1:1">
      <c r="A1033" t="str">
        <f t="shared" si="16"/>
        <v>.</v>
      </c>
    </row>
    <row r="1034" spans="1:1">
      <c r="A1034" t="str">
        <f t="shared" si="16"/>
        <v>.</v>
      </c>
    </row>
    <row r="1035" spans="1:1">
      <c r="A1035" t="str">
        <f t="shared" si="16"/>
        <v>.</v>
      </c>
    </row>
    <row r="1036" spans="1:1">
      <c r="A1036" t="str">
        <f t="shared" si="16"/>
        <v>.</v>
      </c>
    </row>
    <row r="1037" spans="1:1">
      <c r="A1037" t="str">
        <f t="shared" si="16"/>
        <v>.</v>
      </c>
    </row>
    <row r="1038" spans="1:1">
      <c r="A1038" t="str">
        <f t="shared" si="16"/>
        <v>.</v>
      </c>
    </row>
    <row r="1039" spans="1:1">
      <c r="A1039" t="str">
        <f t="shared" si="16"/>
        <v>.</v>
      </c>
    </row>
    <row r="1040" spans="1:1">
      <c r="A1040" t="str">
        <f t="shared" si="16"/>
        <v>.</v>
      </c>
    </row>
    <row r="1041" spans="1:1">
      <c r="A1041" t="str">
        <f t="shared" si="16"/>
        <v>.</v>
      </c>
    </row>
    <row r="1042" spans="1:1">
      <c r="A1042" t="str">
        <f t="shared" si="16"/>
        <v>.</v>
      </c>
    </row>
    <row r="1043" spans="1:1">
      <c r="A1043" t="str">
        <f t="shared" si="16"/>
        <v>.</v>
      </c>
    </row>
    <row r="1044" spans="1:1">
      <c r="A1044" t="str">
        <f t="shared" si="16"/>
        <v>.</v>
      </c>
    </row>
    <row r="1045" spans="1:1">
      <c r="A1045" t="str">
        <f t="shared" si="16"/>
        <v>.</v>
      </c>
    </row>
    <row r="1046" spans="1:1">
      <c r="A1046" t="str">
        <f t="shared" si="16"/>
        <v>.</v>
      </c>
    </row>
    <row r="1047" spans="1:1">
      <c r="A1047" t="str">
        <f t="shared" si="16"/>
        <v>.</v>
      </c>
    </row>
    <row r="1048" spans="1:1">
      <c r="A1048" t="str">
        <f t="shared" si="16"/>
        <v>.</v>
      </c>
    </row>
    <row r="1049" spans="1:1">
      <c r="A1049" t="str">
        <f t="shared" si="16"/>
        <v>.</v>
      </c>
    </row>
    <row r="1050" spans="1:1">
      <c r="A1050" t="str">
        <f t="shared" si="16"/>
        <v>.</v>
      </c>
    </row>
    <row r="1051" spans="1:1">
      <c r="A1051" t="str">
        <f t="shared" si="16"/>
        <v>.</v>
      </c>
    </row>
    <row r="1052" spans="1:1">
      <c r="A1052" t="str">
        <f t="shared" si="16"/>
        <v>.</v>
      </c>
    </row>
    <row r="1053" spans="1:1">
      <c r="A1053" t="str">
        <f t="shared" si="16"/>
        <v>.</v>
      </c>
    </row>
    <row r="1054" spans="1:1">
      <c r="A1054" t="str">
        <f t="shared" si="16"/>
        <v>.</v>
      </c>
    </row>
    <row r="1055" spans="1:1">
      <c r="A1055" t="str">
        <f t="shared" si="16"/>
        <v>.</v>
      </c>
    </row>
    <row r="1056" spans="1:1">
      <c r="A1056" t="str">
        <f t="shared" si="16"/>
        <v>.</v>
      </c>
    </row>
    <row r="1057" spans="1:1">
      <c r="A1057" t="str">
        <f t="shared" si="16"/>
        <v>.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Q1057"/>
  <sheetViews>
    <sheetView workbookViewId="0">
      <selection activeCell="S26" sqref="S26"/>
    </sheetView>
  </sheetViews>
  <sheetFormatPr defaultRowHeight="12.75"/>
  <sheetData>
    <row r="1" spans="1:17">
      <c r="A1" s="5" t="s">
        <v>235</v>
      </c>
      <c r="B1" s="5" t="s">
        <v>232</v>
      </c>
      <c r="C1" s="5" t="s">
        <v>18</v>
      </c>
      <c r="D1" s="5" t="s">
        <v>48</v>
      </c>
      <c r="E1" s="5" t="s">
        <v>233</v>
      </c>
      <c r="F1" s="5" t="s">
        <v>0</v>
      </c>
      <c r="G1" s="5" t="s">
        <v>15</v>
      </c>
      <c r="H1" s="5" t="s">
        <v>228</v>
      </c>
      <c r="I1" s="5" t="s">
        <v>229</v>
      </c>
      <c r="J1" s="5" t="s">
        <v>230</v>
      </c>
      <c r="K1" s="5" t="s">
        <v>231</v>
      </c>
      <c r="L1" s="5" t="s">
        <v>234</v>
      </c>
      <c r="M1" s="5" t="s">
        <v>179</v>
      </c>
      <c r="N1" s="5" t="s">
        <v>47</v>
      </c>
    </row>
    <row r="2" spans="1:17">
      <c r="A2" t="str">
        <f>$B2&amp;"."&amp;F2</f>
        <v>152.1</v>
      </c>
      <c r="B2">
        <v>152</v>
      </c>
      <c r="C2" t="s">
        <v>53</v>
      </c>
      <c r="D2" t="s">
        <v>54</v>
      </c>
      <c r="E2" t="s">
        <v>220</v>
      </c>
      <c r="F2">
        <v>1</v>
      </c>
      <c r="G2">
        <v>2017</v>
      </c>
      <c r="H2">
        <v>2247</v>
      </c>
      <c r="I2">
        <v>541</v>
      </c>
      <c r="J2">
        <v>534</v>
      </c>
      <c r="K2">
        <v>0</v>
      </c>
      <c r="L2">
        <v>0</v>
      </c>
      <c r="M2">
        <v>3322</v>
      </c>
      <c r="N2">
        <v>34</v>
      </c>
      <c r="Q2" t="s">
        <v>236</v>
      </c>
    </row>
    <row r="3" spans="1:17">
      <c r="A3" t="str">
        <f t="shared" ref="A3:A66" si="0">$B3&amp;"."&amp;F3</f>
        <v>672.1</v>
      </c>
      <c r="B3">
        <v>672</v>
      </c>
      <c r="C3" t="s">
        <v>64</v>
      </c>
      <c r="D3" t="s">
        <v>65</v>
      </c>
      <c r="E3" t="s">
        <v>220</v>
      </c>
      <c r="F3">
        <v>1</v>
      </c>
      <c r="G3">
        <v>2017</v>
      </c>
      <c r="H3">
        <v>1295</v>
      </c>
      <c r="I3">
        <v>190</v>
      </c>
      <c r="J3">
        <v>274</v>
      </c>
      <c r="K3">
        <v>51</v>
      </c>
      <c r="L3">
        <v>0</v>
      </c>
      <c r="M3">
        <v>1810</v>
      </c>
      <c r="N3">
        <v>34</v>
      </c>
      <c r="Q3" t="s">
        <v>237</v>
      </c>
    </row>
    <row r="4" spans="1:17">
      <c r="A4" t="str">
        <f t="shared" si="0"/>
        <v>695.1</v>
      </c>
      <c r="B4">
        <v>695</v>
      </c>
      <c r="C4" t="s">
        <v>159</v>
      </c>
      <c r="D4" t="s">
        <v>160</v>
      </c>
      <c r="E4" t="s">
        <v>220</v>
      </c>
      <c r="F4">
        <v>1</v>
      </c>
      <c r="G4">
        <v>2017</v>
      </c>
      <c r="H4">
        <v>2514</v>
      </c>
      <c r="I4">
        <v>389</v>
      </c>
      <c r="J4">
        <v>346</v>
      </c>
      <c r="K4">
        <v>271</v>
      </c>
      <c r="L4">
        <v>0</v>
      </c>
      <c r="M4">
        <v>3520</v>
      </c>
      <c r="N4">
        <v>32</v>
      </c>
      <c r="Q4" t="s">
        <v>271</v>
      </c>
    </row>
    <row r="5" spans="1:17">
      <c r="A5" t="str">
        <f t="shared" si="0"/>
        <v>817.1</v>
      </c>
      <c r="B5">
        <v>817</v>
      </c>
      <c r="C5" t="s">
        <v>138</v>
      </c>
      <c r="D5" t="s">
        <v>139</v>
      </c>
      <c r="E5" t="s">
        <v>220</v>
      </c>
      <c r="F5">
        <v>1</v>
      </c>
      <c r="G5">
        <v>2017</v>
      </c>
      <c r="H5">
        <v>4300</v>
      </c>
      <c r="I5">
        <v>297</v>
      </c>
      <c r="J5">
        <v>1056</v>
      </c>
      <c r="K5">
        <v>310</v>
      </c>
      <c r="L5">
        <v>0</v>
      </c>
      <c r="M5">
        <v>5963</v>
      </c>
      <c r="N5">
        <v>34</v>
      </c>
      <c r="Q5" t="s">
        <v>272</v>
      </c>
    </row>
    <row r="6" spans="1:17">
      <c r="A6" t="str">
        <f t="shared" si="0"/>
        <v>831.1</v>
      </c>
      <c r="B6">
        <v>831</v>
      </c>
      <c r="C6" t="s">
        <v>159</v>
      </c>
      <c r="D6" t="s">
        <v>161</v>
      </c>
      <c r="E6" t="s">
        <v>220</v>
      </c>
      <c r="F6">
        <v>1</v>
      </c>
      <c r="G6">
        <v>2017</v>
      </c>
      <c r="H6">
        <v>2532</v>
      </c>
      <c r="I6">
        <v>257</v>
      </c>
      <c r="J6">
        <v>368</v>
      </c>
      <c r="K6">
        <v>40</v>
      </c>
      <c r="L6">
        <v>0</v>
      </c>
      <c r="M6">
        <v>3197</v>
      </c>
      <c r="N6">
        <v>34</v>
      </c>
      <c r="Q6" t="s">
        <v>268</v>
      </c>
    </row>
    <row r="7" spans="1:17">
      <c r="A7" t="str">
        <f t="shared" si="0"/>
        <v>834.1</v>
      </c>
      <c r="B7">
        <v>834</v>
      </c>
      <c r="C7" t="s">
        <v>154</v>
      </c>
      <c r="D7" t="s">
        <v>155</v>
      </c>
      <c r="E7" t="s">
        <v>220</v>
      </c>
      <c r="F7">
        <v>1</v>
      </c>
      <c r="G7">
        <v>2017</v>
      </c>
      <c r="H7">
        <v>1761</v>
      </c>
      <c r="I7">
        <v>454</v>
      </c>
      <c r="J7">
        <v>97</v>
      </c>
      <c r="K7">
        <v>133</v>
      </c>
      <c r="L7">
        <v>0</v>
      </c>
      <c r="M7">
        <v>2445</v>
      </c>
      <c r="N7">
        <v>40</v>
      </c>
      <c r="Q7" t="s">
        <v>269</v>
      </c>
    </row>
    <row r="8" spans="1:17">
      <c r="A8" t="str">
        <f t="shared" si="0"/>
        <v>839.1</v>
      </c>
      <c r="B8">
        <v>839</v>
      </c>
      <c r="C8" t="s">
        <v>156</v>
      </c>
      <c r="D8" t="s">
        <v>157</v>
      </c>
      <c r="E8" t="s">
        <v>220</v>
      </c>
      <c r="F8">
        <v>1</v>
      </c>
      <c r="G8">
        <v>2017</v>
      </c>
      <c r="H8">
        <v>2349</v>
      </c>
      <c r="I8">
        <v>224</v>
      </c>
      <c r="J8">
        <v>-185</v>
      </c>
      <c r="K8">
        <v>23</v>
      </c>
      <c r="L8">
        <v>0</v>
      </c>
      <c r="M8">
        <v>2411</v>
      </c>
      <c r="N8">
        <v>40</v>
      </c>
      <c r="Q8" s="5" t="s">
        <v>273</v>
      </c>
    </row>
    <row r="9" spans="1:17">
      <c r="A9" t="str">
        <f t="shared" si="0"/>
        <v>852.1</v>
      </c>
      <c r="B9">
        <v>852</v>
      </c>
      <c r="C9" t="s">
        <v>63</v>
      </c>
      <c r="D9" t="s">
        <v>26</v>
      </c>
      <c r="E9" t="s">
        <v>220</v>
      </c>
      <c r="F9">
        <v>1</v>
      </c>
      <c r="G9">
        <v>2017</v>
      </c>
      <c r="H9">
        <v>3099</v>
      </c>
      <c r="I9">
        <v>446</v>
      </c>
      <c r="J9">
        <v>575</v>
      </c>
      <c r="K9">
        <v>-11</v>
      </c>
      <c r="L9">
        <v>0</v>
      </c>
      <c r="M9">
        <v>4109</v>
      </c>
      <c r="N9">
        <v>41</v>
      </c>
      <c r="Q9" t="s">
        <v>248</v>
      </c>
    </row>
    <row r="10" spans="1:17">
      <c r="A10" t="str">
        <f t="shared" si="0"/>
        <v>860.1</v>
      </c>
      <c r="B10">
        <v>860</v>
      </c>
      <c r="C10" t="s">
        <v>84</v>
      </c>
      <c r="D10" t="s">
        <v>85</v>
      </c>
      <c r="E10" t="s">
        <v>220</v>
      </c>
      <c r="F10">
        <v>1</v>
      </c>
      <c r="G10">
        <v>2017</v>
      </c>
      <c r="H10">
        <v>3276</v>
      </c>
      <c r="I10">
        <v>729</v>
      </c>
      <c r="J10">
        <v>829</v>
      </c>
      <c r="K10">
        <v>151</v>
      </c>
      <c r="L10">
        <v>0</v>
      </c>
      <c r="M10">
        <v>4985</v>
      </c>
      <c r="N10">
        <v>41</v>
      </c>
    </row>
    <row r="11" spans="1:17">
      <c r="A11" t="str">
        <f t="shared" si="0"/>
        <v>1069.1</v>
      </c>
      <c r="B11">
        <v>1069</v>
      </c>
      <c r="C11" t="s">
        <v>180</v>
      </c>
      <c r="D11" t="s">
        <v>181</v>
      </c>
      <c r="E11" t="s">
        <v>220</v>
      </c>
      <c r="F11">
        <v>1</v>
      </c>
      <c r="G11">
        <v>2017</v>
      </c>
      <c r="H11">
        <v>2323</v>
      </c>
      <c r="I11">
        <v>333</v>
      </c>
      <c r="J11">
        <v>256</v>
      </c>
      <c r="K11">
        <v>18</v>
      </c>
      <c r="L11">
        <v>0</v>
      </c>
      <c r="M11">
        <v>2930</v>
      </c>
      <c r="N11">
        <v>34</v>
      </c>
      <c r="Q11" t="s">
        <v>238</v>
      </c>
    </row>
    <row r="12" spans="1:17">
      <c r="A12" t="str">
        <f t="shared" si="0"/>
        <v>1073.1</v>
      </c>
      <c r="B12">
        <v>1073</v>
      </c>
      <c r="C12" t="s">
        <v>149</v>
      </c>
      <c r="D12" t="s">
        <v>150</v>
      </c>
      <c r="E12" t="s">
        <v>220</v>
      </c>
      <c r="F12">
        <v>1</v>
      </c>
      <c r="G12">
        <v>2017</v>
      </c>
      <c r="H12">
        <v>290</v>
      </c>
      <c r="I12">
        <v>126</v>
      </c>
      <c r="J12">
        <v>40</v>
      </c>
      <c r="K12">
        <v>0</v>
      </c>
      <c r="L12">
        <v>0</v>
      </c>
      <c r="M12">
        <v>456</v>
      </c>
      <c r="N12">
        <v>38</v>
      </c>
      <c r="Q12" t="s">
        <v>239</v>
      </c>
    </row>
    <row r="13" spans="1:17">
      <c r="A13" t="str">
        <f t="shared" si="0"/>
        <v>1139.1</v>
      </c>
      <c r="B13">
        <v>1139</v>
      </c>
      <c r="C13" t="s">
        <v>61</v>
      </c>
      <c r="D13" t="s">
        <v>62</v>
      </c>
      <c r="E13" t="s">
        <v>220</v>
      </c>
      <c r="F13">
        <v>1</v>
      </c>
      <c r="G13">
        <v>2017</v>
      </c>
      <c r="H13">
        <v>3076</v>
      </c>
      <c r="I13">
        <v>900</v>
      </c>
      <c r="J13">
        <v>796</v>
      </c>
      <c r="K13">
        <v>316</v>
      </c>
      <c r="L13">
        <v>0</v>
      </c>
      <c r="M13">
        <v>5088</v>
      </c>
      <c r="N13">
        <v>41</v>
      </c>
    </row>
    <row r="14" spans="1:17">
      <c r="A14" t="str">
        <f t="shared" si="0"/>
        <v>1143.1</v>
      </c>
      <c r="B14">
        <v>1143</v>
      </c>
      <c r="C14" t="s">
        <v>159</v>
      </c>
      <c r="D14" t="s">
        <v>27</v>
      </c>
      <c r="E14" t="s">
        <v>220</v>
      </c>
      <c r="F14">
        <v>1</v>
      </c>
      <c r="G14">
        <v>2017</v>
      </c>
      <c r="H14">
        <v>1317</v>
      </c>
      <c r="I14">
        <v>412</v>
      </c>
      <c r="J14">
        <v>340</v>
      </c>
      <c r="K14">
        <v>204</v>
      </c>
      <c r="L14">
        <v>0</v>
      </c>
      <c r="M14">
        <v>2273</v>
      </c>
      <c r="N14">
        <v>41</v>
      </c>
    </row>
    <row r="15" spans="1:17">
      <c r="A15" t="str">
        <f t="shared" si="0"/>
        <v>1318.1</v>
      </c>
      <c r="B15">
        <v>1318</v>
      </c>
      <c r="C15" t="s">
        <v>67</v>
      </c>
      <c r="D15" t="s">
        <v>68</v>
      </c>
      <c r="E15" t="s">
        <v>220</v>
      </c>
      <c r="F15">
        <v>1</v>
      </c>
      <c r="G15">
        <v>2017</v>
      </c>
      <c r="H15">
        <v>1266</v>
      </c>
      <c r="I15">
        <v>188</v>
      </c>
      <c r="J15">
        <v>182</v>
      </c>
      <c r="K15">
        <v>46</v>
      </c>
      <c r="L15">
        <v>0</v>
      </c>
      <c r="M15">
        <v>1682</v>
      </c>
      <c r="N15">
        <v>41</v>
      </c>
    </row>
    <row r="16" spans="1:17">
      <c r="A16" t="str">
        <f t="shared" si="0"/>
        <v>1319.1</v>
      </c>
      <c r="B16">
        <v>1319</v>
      </c>
      <c r="C16" t="s">
        <v>69</v>
      </c>
      <c r="D16" t="s">
        <v>70</v>
      </c>
      <c r="E16" t="s">
        <v>220</v>
      </c>
      <c r="F16">
        <v>1</v>
      </c>
      <c r="G16">
        <v>2017</v>
      </c>
      <c r="H16">
        <v>1106</v>
      </c>
      <c r="I16">
        <v>218</v>
      </c>
      <c r="J16">
        <v>169</v>
      </c>
      <c r="K16">
        <v>118</v>
      </c>
      <c r="L16">
        <v>0</v>
      </c>
      <c r="M16">
        <v>1611</v>
      </c>
      <c r="N16">
        <v>32</v>
      </c>
    </row>
    <row r="17" spans="1:14">
      <c r="A17" t="str">
        <f t="shared" si="0"/>
        <v>1326.1</v>
      </c>
      <c r="B17">
        <v>1326</v>
      </c>
      <c r="C17" t="s">
        <v>22</v>
      </c>
      <c r="D17" t="s">
        <v>23</v>
      </c>
      <c r="E17" t="s">
        <v>220</v>
      </c>
      <c r="F17">
        <v>1</v>
      </c>
      <c r="G17">
        <v>2017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37</v>
      </c>
    </row>
    <row r="18" spans="1:14">
      <c r="A18" t="str">
        <f t="shared" si="0"/>
        <v>1950.1</v>
      </c>
      <c r="B18">
        <v>1950</v>
      </c>
      <c r="C18" t="s">
        <v>36</v>
      </c>
      <c r="D18" t="s">
        <v>25</v>
      </c>
      <c r="E18" t="s">
        <v>220</v>
      </c>
      <c r="F18">
        <v>1</v>
      </c>
      <c r="G18">
        <v>2017</v>
      </c>
      <c r="H18">
        <v>13593</v>
      </c>
      <c r="I18">
        <v>499</v>
      </c>
      <c r="J18">
        <v>2985</v>
      </c>
      <c r="K18">
        <v>665</v>
      </c>
      <c r="L18">
        <v>0</v>
      </c>
      <c r="M18">
        <v>17742</v>
      </c>
      <c r="N18">
        <v>34</v>
      </c>
    </row>
    <row r="19" spans="1:14">
      <c r="A19" t="str">
        <f t="shared" si="0"/>
        <v>2010.1</v>
      </c>
      <c r="B19">
        <v>2010</v>
      </c>
      <c r="C19" t="s">
        <v>72</v>
      </c>
      <c r="D19" t="s">
        <v>73</v>
      </c>
      <c r="E19" t="s">
        <v>220</v>
      </c>
      <c r="F19">
        <v>1</v>
      </c>
      <c r="G19">
        <v>2017</v>
      </c>
      <c r="H19">
        <v>1448</v>
      </c>
      <c r="I19">
        <v>294</v>
      </c>
      <c r="J19">
        <v>329</v>
      </c>
      <c r="K19">
        <v>48</v>
      </c>
      <c r="L19">
        <v>0</v>
      </c>
      <c r="M19">
        <v>2119</v>
      </c>
      <c r="N19">
        <v>41</v>
      </c>
    </row>
    <row r="20" spans="1:14">
      <c r="A20" t="str">
        <f t="shared" si="0"/>
        <v>2215.1</v>
      </c>
      <c r="B20">
        <v>2215</v>
      </c>
      <c r="C20" t="s">
        <v>78</v>
      </c>
      <c r="D20" t="s">
        <v>79</v>
      </c>
      <c r="E20" t="s">
        <v>220</v>
      </c>
      <c r="F20">
        <v>1</v>
      </c>
      <c r="G20">
        <v>2017</v>
      </c>
      <c r="H20">
        <v>2124</v>
      </c>
      <c r="I20">
        <v>454</v>
      </c>
      <c r="J20">
        <v>346</v>
      </c>
      <c r="K20">
        <v>164</v>
      </c>
      <c r="L20">
        <v>0</v>
      </c>
      <c r="M20">
        <v>3088</v>
      </c>
      <c r="N20">
        <v>33</v>
      </c>
    </row>
    <row r="21" spans="1:14">
      <c r="A21" t="str">
        <f t="shared" si="0"/>
        <v>2245.1</v>
      </c>
      <c r="B21">
        <v>2245</v>
      </c>
      <c r="C21" t="s">
        <v>76</v>
      </c>
      <c r="D21" t="s">
        <v>77</v>
      </c>
      <c r="E21" t="s">
        <v>220</v>
      </c>
      <c r="F21">
        <v>1</v>
      </c>
      <c r="G21">
        <v>2017</v>
      </c>
      <c r="H21">
        <v>1854</v>
      </c>
      <c r="I21">
        <v>461</v>
      </c>
      <c r="J21">
        <v>338</v>
      </c>
      <c r="K21">
        <v>17</v>
      </c>
      <c r="L21">
        <v>0</v>
      </c>
      <c r="M21">
        <v>2670</v>
      </c>
      <c r="N21">
        <v>38</v>
      </c>
    </row>
    <row r="22" spans="1:14">
      <c r="A22" t="str">
        <f t="shared" si="0"/>
        <v>2425.1</v>
      </c>
      <c r="B22">
        <v>2425</v>
      </c>
      <c r="C22" t="s">
        <v>80</v>
      </c>
      <c r="D22" t="s">
        <v>24</v>
      </c>
      <c r="E22" t="s">
        <v>220</v>
      </c>
      <c r="F22">
        <v>1</v>
      </c>
      <c r="G22">
        <v>2017</v>
      </c>
      <c r="H22">
        <v>2029</v>
      </c>
      <c r="I22">
        <v>269</v>
      </c>
      <c r="J22">
        <v>175</v>
      </c>
      <c r="K22">
        <v>146</v>
      </c>
      <c r="L22">
        <v>0</v>
      </c>
      <c r="M22">
        <v>2619</v>
      </c>
      <c r="N22">
        <v>38</v>
      </c>
    </row>
    <row r="23" spans="1:14">
      <c r="A23" t="str">
        <f t="shared" si="0"/>
        <v>2496.1</v>
      </c>
      <c r="B23">
        <v>2496</v>
      </c>
      <c r="C23" t="s">
        <v>240</v>
      </c>
      <c r="D23" t="s">
        <v>241</v>
      </c>
      <c r="E23" t="s">
        <v>220</v>
      </c>
      <c r="F23">
        <v>1</v>
      </c>
      <c r="G23">
        <v>2017</v>
      </c>
      <c r="H23">
        <v>1217</v>
      </c>
      <c r="I23">
        <v>199</v>
      </c>
      <c r="J23">
        <v>153</v>
      </c>
      <c r="K23">
        <v>13</v>
      </c>
      <c r="L23">
        <v>0</v>
      </c>
      <c r="M23">
        <v>1582</v>
      </c>
      <c r="N23">
        <v>34</v>
      </c>
    </row>
    <row r="24" spans="1:14">
      <c r="A24" t="str">
        <f t="shared" si="0"/>
        <v>2611.1</v>
      </c>
      <c r="B24">
        <v>2611</v>
      </c>
      <c r="C24" t="s">
        <v>81</v>
      </c>
      <c r="D24" t="s">
        <v>82</v>
      </c>
      <c r="E24" t="s">
        <v>220</v>
      </c>
      <c r="F24">
        <v>1</v>
      </c>
      <c r="G24">
        <v>2017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41</v>
      </c>
    </row>
    <row r="25" spans="1:14">
      <c r="A25" t="str">
        <f t="shared" si="0"/>
        <v>2700.1</v>
      </c>
      <c r="B25">
        <v>2700</v>
      </c>
      <c r="C25" t="s">
        <v>151</v>
      </c>
      <c r="D25" t="s">
        <v>152</v>
      </c>
      <c r="E25" t="s">
        <v>220</v>
      </c>
      <c r="F25">
        <v>1</v>
      </c>
      <c r="G25">
        <v>2017</v>
      </c>
      <c r="H25">
        <v>2650</v>
      </c>
      <c r="I25">
        <v>621</v>
      </c>
      <c r="J25">
        <v>734</v>
      </c>
      <c r="K25">
        <v>184</v>
      </c>
      <c r="L25">
        <v>0</v>
      </c>
      <c r="M25">
        <v>4189</v>
      </c>
      <c r="N25">
        <v>34</v>
      </c>
    </row>
    <row r="26" spans="1:14">
      <c r="A26" t="str">
        <f t="shared" si="0"/>
        <v>2715.1</v>
      </c>
      <c r="B26">
        <v>2715</v>
      </c>
      <c r="C26" t="s">
        <v>162</v>
      </c>
      <c r="D26" t="s">
        <v>163</v>
      </c>
      <c r="E26" t="s">
        <v>220</v>
      </c>
      <c r="F26">
        <v>1</v>
      </c>
      <c r="G26">
        <v>2017</v>
      </c>
      <c r="H26">
        <v>2916</v>
      </c>
      <c r="I26">
        <v>610</v>
      </c>
      <c r="J26">
        <v>619</v>
      </c>
      <c r="K26">
        <v>143</v>
      </c>
      <c r="L26">
        <v>0</v>
      </c>
      <c r="M26">
        <v>4288</v>
      </c>
      <c r="N26">
        <v>38</v>
      </c>
    </row>
    <row r="27" spans="1:14">
      <c r="A27" t="str">
        <f t="shared" si="0"/>
        <v>2744.1</v>
      </c>
      <c r="B27">
        <v>2744</v>
      </c>
      <c r="C27" t="s">
        <v>164</v>
      </c>
      <c r="D27" t="s">
        <v>165</v>
      </c>
      <c r="E27" t="s">
        <v>220</v>
      </c>
      <c r="F27">
        <v>1</v>
      </c>
      <c r="G27">
        <v>2017</v>
      </c>
      <c r="H27">
        <v>254</v>
      </c>
      <c r="I27">
        <v>0</v>
      </c>
      <c r="J27">
        <v>0</v>
      </c>
      <c r="K27">
        <v>0</v>
      </c>
      <c r="L27">
        <v>0</v>
      </c>
      <c r="M27">
        <v>254</v>
      </c>
      <c r="N27">
        <v>33</v>
      </c>
    </row>
    <row r="28" spans="1:14">
      <c r="A28" t="str">
        <f t="shared" si="0"/>
        <v>2791.1</v>
      </c>
      <c r="B28">
        <v>2791</v>
      </c>
      <c r="C28" t="s">
        <v>86</v>
      </c>
      <c r="D28" t="s">
        <v>29</v>
      </c>
      <c r="E28" t="s">
        <v>220</v>
      </c>
      <c r="F28">
        <v>1</v>
      </c>
      <c r="G28">
        <v>2017</v>
      </c>
      <c r="H28">
        <v>1802</v>
      </c>
      <c r="I28">
        <v>478</v>
      </c>
      <c r="J28">
        <v>341</v>
      </c>
      <c r="K28">
        <v>22</v>
      </c>
      <c r="L28">
        <v>0</v>
      </c>
      <c r="M28">
        <v>2643</v>
      </c>
      <c r="N28">
        <v>37</v>
      </c>
    </row>
    <row r="29" spans="1:14">
      <c r="A29" t="str">
        <f t="shared" si="0"/>
        <v>3396.1</v>
      </c>
      <c r="B29">
        <v>3396</v>
      </c>
      <c r="C29" t="s">
        <v>88</v>
      </c>
      <c r="D29" t="s">
        <v>89</v>
      </c>
      <c r="E29" t="s">
        <v>220</v>
      </c>
      <c r="F29">
        <v>1</v>
      </c>
      <c r="G29">
        <v>2017</v>
      </c>
      <c r="H29">
        <v>2107</v>
      </c>
      <c r="I29">
        <v>524</v>
      </c>
      <c r="J29">
        <v>330</v>
      </c>
      <c r="K29">
        <v>191</v>
      </c>
      <c r="L29">
        <v>0</v>
      </c>
      <c r="M29">
        <v>3152</v>
      </c>
      <c r="N29">
        <v>38</v>
      </c>
    </row>
    <row r="30" spans="1:14">
      <c r="A30" t="str">
        <f t="shared" si="0"/>
        <v>3477.1</v>
      </c>
      <c r="B30">
        <v>3477</v>
      </c>
      <c r="C30" t="s">
        <v>184</v>
      </c>
      <c r="D30" t="s">
        <v>185</v>
      </c>
      <c r="E30" t="s">
        <v>220</v>
      </c>
      <c r="F30">
        <v>1</v>
      </c>
      <c r="G30">
        <v>2017</v>
      </c>
      <c r="H30">
        <v>841</v>
      </c>
      <c r="I30">
        <v>322</v>
      </c>
      <c r="J30">
        <v>408</v>
      </c>
      <c r="K30">
        <v>0</v>
      </c>
      <c r="L30">
        <v>0</v>
      </c>
      <c r="M30">
        <v>1571</v>
      </c>
      <c r="N30">
        <v>40</v>
      </c>
    </row>
    <row r="31" spans="1:14">
      <c r="A31" t="str">
        <f t="shared" si="0"/>
        <v>3632.1</v>
      </c>
      <c r="B31">
        <v>3632</v>
      </c>
      <c r="C31" t="s">
        <v>90</v>
      </c>
      <c r="D31" t="s">
        <v>91</v>
      </c>
      <c r="E31" t="s">
        <v>220</v>
      </c>
      <c r="F31">
        <v>1</v>
      </c>
      <c r="G31">
        <v>2017</v>
      </c>
      <c r="H31">
        <v>3336</v>
      </c>
      <c r="I31">
        <v>355</v>
      </c>
      <c r="J31">
        <v>53</v>
      </c>
      <c r="K31">
        <v>227</v>
      </c>
      <c r="L31">
        <v>0</v>
      </c>
      <c r="M31">
        <v>3971</v>
      </c>
      <c r="N31">
        <v>40</v>
      </c>
    </row>
    <row r="32" spans="1:14">
      <c r="A32" t="str">
        <f t="shared" si="0"/>
        <v>3671.1</v>
      </c>
      <c r="B32">
        <v>3671</v>
      </c>
      <c r="C32" t="s">
        <v>182</v>
      </c>
      <c r="D32" t="s">
        <v>183</v>
      </c>
      <c r="E32" t="s">
        <v>220</v>
      </c>
      <c r="F32">
        <v>1</v>
      </c>
      <c r="G32">
        <v>2017</v>
      </c>
      <c r="H32">
        <v>3177</v>
      </c>
      <c r="I32">
        <v>318</v>
      </c>
      <c r="J32">
        <v>322</v>
      </c>
      <c r="K32">
        <v>24</v>
      </c>
      <c r="L32">
        <v>0</v>
      </c>
      <c r="M32">
        <v>3841</v>
      </c>
      <c r="N32">
        <v>41</v>
      </c>
    </row>
    <row r="33" spans="1:14">
      <c r="A33" t="str">
        <f t="shared" si="0"/>
        <v>3681.1</v>
      </c>
      <c r="B33">
        <v>3681</v>
      </c>
      <c r="C33" t="s">
        <v>92</v>
      </c>
      <c r="D33" t="s">
        <v>93</v>
      </c>
      <c r="E33" t="s">
        <v>220</v>
      </c>
      <c r="F33">
        <v>1</v>
      </c>
      <c r="G33">
        <v>2017</v>
      </c>
      <c r="H33">
        <v>2176</v>
      </c>
      <c r="I33">
        <v>667</v>
      </c>
      <c r="J33">
        <v>1081</v>
      </c>
      <c r="K33">
        <v>185</v>
      </c>
      <c r="L33">
        <v>0</v>
      </c>
      <c r="M33">
        <v>4109</v>
      </c>
      <c r="N33">
        <v>40</v>
      </c>
    </row>
    <row r="34" spans="1:14">
      <c r="A34" t="str">
        <f t="shared" si="0"/>
        <v>3686.1</v>
      </c>
      <c r="B34">
        <v>3686</v>
      </c>
      <c r="C34" t="s">
        <v>166</v>
      </c>
      <c r="D34" t="s">
        <v>167</v>
      </c>
      <c r="E34" t="s">
        <v>220</v>
      </c>
      <c r="F34">
        <v>1</v>
      </c>
      <c r="G34">
        <v>2017</v>
      </c>
      <c r="H34">
        <v>281</v>
      </c>
      <c r="I34">
        <v>297</v>
      </c>
      <c r="J34">
        <v>535</v>
      </c>
      <c r="K34">
        <v>0</v>
      </c>
      <c r="L34">
        <v>0</v>
      </c>
      <c r="M34">
        <v>1113</v>
      </c>
      <c r="N34">
        <v>40</v>
      </c>
    </row>
    <row r="35" spans="1:14">
      <c r="A35" t="str">
        <f t="shared" si="0"/>
        <v>3841.1</v>
      </c>
      <c r="B35">
        <v>3841</v>
      </c>
      <c r="C35" t="s">
        <v>186</v>
      </c>
      <c r="D35" t="s">
        <v>187</v>
      </c>
      <c r="E35" t="s">
        <v>220</v>
      </c>
      <c r="F35">
        <v>1</v>
      </c>
      <c r="G35">
        <v>2017</v>
      </c>
      <c r="H35">
        <v>1460</v>
      </c>
      <c r="I35">
        <v>364</v>
      </c>
      <c r="J35">
        <v>402</v>
      </c>
      <c r="K35">
        <v>153</v>
      </c>
      <c r="L35">
        <v>0</v>
      </c>
      <c r="M35">
        <v>2379</v>
      </c>
      <c r="N35">
        <v>33</v>
      </c>
    </row>
    <row r="36" spans="1:14">
      <c r="A36" t="str">
        <f t="shared" si="0"/>
        <v>3915.1</v>
      </c>
      <c r="B36">
        <v>3915</v>
      </c>
      <c r="C36" t="s">
        <v>94</v>
      </c>
      <c r="D36" t="s">
        <v>95</v>
      </c>
      <c r="E36" t="s">
        <v>220</v>
      </c>
      <c r="F36">
        <v>1</v>
      </c>
      <c r="G36">
        <v>2017</v>
      </c>
      <c r="H36">
        <v>1746</v>
      </c>
      <c r="I36">
        <v>311</v>
      </c>
      <c r="J36">
        <v>199</v>
      </c>
      <c r="K36">
        <v>44</v>
      </c>
      <c r="L36">
        <v>0</v>
      </c>
      <c r="M36">
        <v>2300</v>
      </c>
      <c r="N36">
        <v>41</v>
      </c>
    </row>
    <row r="37" spans="1:14">
      <c r="A37" t="str">
        <f t="shared" si="0"/>
        <v>4020.1</v>
      </c>
      <c r="B37">
        <v>4020</v>
      </c>
      <c r="C37" t="s">
        <v>98</v>
      </c>
      <c r="D37" t="s">
        <v>99</v>
      </c>
      <c r="E37" t="s">
        <v>220</v>
      </c>
      <c r="F37">
        <v>1</v>
      </c>
      <c r="G37">
        <v>2017</v>
      </c>
      <c r="H37">
        <v>1516</v>
      </c>
      <c r="I37">
        <v>634</v>
      </c>
      <c r="J37">
        <v>947</v>
      </c>
      <c r="K37">
        <v>-32</v>
      </c>
      <c r="L37">
        <v>0</v>
      </c>
      <c r="M37">
        <v>3065</v>
      </c>
      <c r="N37">
        <v>34</v>
      </c>
    </row>
    <row r="38" spans="1:14">
      <c r="A38" t="str">
        <f t="shared" si="0"/>
        <v>4065.1</v>
      </c>
      <c r="B38">
        <v>4065</v>
      </c>
      <c r="C38" t="s">
        <v>96</v>
      </c>
      <c r="D38" t="s">
        <v>97</v>
      </c>
      <c r="E38" t="s">
        <v>220</v>
      </c>
      <c r="F38">
        <v>1</v>
      </c>
      <c r="G38">
        <v>2017</v>
      </c>
      <c r="H38">
        <v>2737</v>
      </c>
      <c r="I38">
        <v>247</v>
      </c>
      <c r="J38">
        <v>312</v>
      </c>
      <c r="K38">
        <v>56</v>
      </c>
      <c r="L38">
        <v>0</v>
      </c>
      <c r="M38">
        <v>3352</v>
      </c>
      <c r="N38">
        <v>37</v>
      </c>
    </row>
    <row r="39" spans="1:14">
      <c r="A39" t="str">
        <f t="shared" si="0"/>
        <v>4190.1</v>
      </c>
      <c r="B39">
        <v>4190</v>
      </c>
      <c r="C39" t="s">
        <v>158</v>
      </c>
      <c r="D39" t="s">
        <v>41</v>
      </c>
      <c r="E39" t="s">
        <v>220</v>
      </c>
      <c r="F39">
        <v>1</v>
      </c>
      <c r="G39">
        <v>2017</v>
      </c>
      <c r="H39">
        <v>2466</v>
      </c>
      <c r="I39">
        <v>317</v>
      </c>
      <c r="J39">
        <v>543</v>
      </c>
      <c r="K39">
        <v>162</v>
      </c>
      <c r="L39">
        <v>0</v>
      </c>
      <c r="M39">
        <v>3488</v>
      </c>
      <c r="N39">
        <v>38</v>
      </c>
    </row>
    <row r="40" spans="1:14">
      <c r="A40" t="str">
        <f t="shared" si="0"/>
        <v>4475.1</v>
      </c>
      <c r="B40">
        <v>4475</v>
      </c>
      <c r="C40" t="s">
        <v>100</v>
      </c>
      <c r="D40" t="s">
        <v>44</v>
      </c>
      <c r="E40" t="s">
        <v>220</v>
      </c>
      <c r="F40">
        <v>1</v>
      </c>
      <c r="G40">
        <v>2017</v>
      </c>
      <c r="H40">
        <v>2299</v>
      </c>
      <c r="I40">
        <v>333</v>
      </c>
      <c r="J40">
        <v>236</v>
      </c>
      <c r="K40">
        <v>178</v>
      </c>
      <c r="L40">
        <v>0</v>
      </c>
      <c r="M40">
        <v>3046</v>
      </c>
      <c r="N40">
        <v>38</v>
      </c>
    </row>
    <row r="41" spans="1:14">
      <c r="A41" t="str">
        <f t="shared" si="0"/>
        <v>4630.1</v>
      </c>
      <c r="B41">
        <v>4630</v>
      </c>
      <c r="C41" t="s">
        <v>151</v>
      </c>
      <c r="D41" t="s">
        <v>153</v>
      </c>
      <c r="E41" t="s">
        <v>220</v>
      </c>
      <c r="F41">
        <v>1</v>
      </c>
      <c r="G41">
        <v>2017</v>
      </c>
      <c r="H41">
        <v>578</v>
      </c>
      <c r="I41">
        <v>82</v>
      </c>
      <c r="J41">
        <v>80</v>
      </c>
      <c r="K41">
        <v>0</v>
      </c>
      <c r="L41">
        <v>0</v>
      </c>
      <c r="M41">
        <v>740</v>
      </c>
      <c r="N41">
        <v>41</v>
      </c>
    </row>
    <row r="42" spans="1:14">
      <c r="A42" t="str">
        <f t="shared" si="0"/>
        <v>5429.1</v>
      </c>
      <c r="B42">
        <v>5429</v>
      </c>
      <c r="C42" t="s">
        <v>74</v>
      </c>
      <c r="D42" t="s">
        <v>75</v>
      </c>
      <c r="E42" t="s">
        <v>220</v>
      </c>
      <c r="F42">
        <v>1</v>
      </c>
      <c r="G42">
        <v>2017</v>
      </c>
      <c r="H42">
        <v>2970</v>
      </c>
      <c r="I42">
        <v>544</v>
      </c>
      <c r="J42">
        <v>488</v>
      </c>
      <c r="K42">
        <v>139</v>
      </c>
      <c r="L42">
        <v>0</v>
      </c>
      <c r="M42">
        <v>4141</v>
      </c>
      <c r="N42">
        <v>34</v>
      </c>
    </row>
    <row r="43" spans="1:14">
      <c r="A43" t="str">
        <f t="shared" si="0"/>
        <v>5436.1</v>
      </c>
      <c r="B43">
        <v>5436</v>
      </c>
      <c r="C43" t="s">
        <v>103</v>
      </c>
      <c r="D43" t="s">
        <v>104</v>
      </c>
      <c r="E43" t="s">
        <v>220</v>
      </c>
      <c r="F43">
        <v>1</v>
      </c>
      <c r="G43">
        <v>2017</v>
      </c>
      <c r="H43">
        <v>3344</v>
      </c>
      <c r="I43">
        <v>510</v>
      </c>
      <c r="J43">
        <v>628</v>
      </c>
      <c r="K43">
        <v>0</v>
      </c>
      <c r="L43">
        <v>0</v>
      </c>
      <c r="M43">
        <v>4482</v>
      </c>
      <c r="N43">
        <v>33</v>
      </c>
    </row>
    <row r="44" spans="1:14">
      <c r="A44" t="str">
        <f t="shared" si="0"/>
        <v>5481.1</v>
      </c>
      <c r="B44">
        <v>5481</v>
      </c>
      <c r="C44" t="s">
        <v>105</v>
      </c>
      <c r="D44" t="s">
        <v>42</v>
      </c>
      <c r="E44" t="s">
        <v>220</v>
      </c>
      <c r="F44">
        <v>1</v>
      </c>
      <c r="G44">
        <v>2017</v>
      </c>
      <c r="H44">
        <v>748</v>
      </c>
      <c r="I44">
        <v>115</v>
      </c>
      <c r="J44">
        <v>40</v>
      </c>
      <c r="K44">
        <v>0</v>
      </c>
      <c r="L44">
        <v>0</v>
      </c>
      <c r="M44">
        <v>903</v>
      </c>
      <c r="N44">
        <v>34</v>
      </c>
    </row>
    <row r="45" spans="1:14">
      <c r="A45" t="str">
        <f t="shared" si="0"/>
        <v>5532.1</v>
      </c>
      <c r="B45">
        <v>5532</v>
      </c>
      <c r="C45" t="s">
        <v>59</v>
      </c>
      <c r="D45" t="s">
        <v>60</v>
      </c>
      <c r="E45" t="s">
        <v>220</v>
      </c>
      <c r="F45">
        <v>1</v>
      </c>
      <c r="G45">
        <v>2017</v>
      </c>
      <c r="H45">
        <v>1039</v>
      </c>
      <c r="I45">
        <v>453</v>
      </c>
      <c r="J45">
        <v>406</v>
      </c>
      <c r="K45">
        <v>45</v>
      </c>
      <c r="L45">
        <v>0</v>
      </c>
      <c r="M45">
        <v>1943</v>
      </c>
      <c r="N45">
        <v>40</v>
      </c>
    </row>
    <row r="46" spans="1:14">
      <c r="A46" t="str">
        <f t="shared" si="0"/>
        <v>5550.1</v>
      </c>
      <c r="B46">
        <v>5550</v>
      </c>
      <c r="C46" t="s">
        <v>83</v>
      </c>
      <c r="D46" t="s">
        <v>43</v>
      </c>
      <c r="E46" t="s">
        <v>220</v>
      </c>
      <c r="F46">
        <v>1</v>
      </c>
      <c r="G46">
        <v>2017</v>
      </c>
      <c r="H46">
        <v>1621</v>
      </c>
      <c r="I46">
        <v>788</v>
      </c>
      <c r="J46">
        <v>892</v>
      </c>
      <c r="K46">
        <v>39</v>
      </c>
      <c r="L46">
        <v>0</v>
      </c>
      <c r="M46">
        <v>3340</v>
      </c>
      <c r="N46">
        <v>38</v>
      </c>
    </row>
    <row r="47" spans="1:14">
      <c r="A47" t="str">
        <f t="shared" si="0"/>
        <v>6065.1</v>
      </c>
      <c r="B47">
        <v>6065</v>
      </c>
      <c r="C47" t="s">
        <v>106</v>
      </c>
      <c r="D47" t="s">
        <v>107</v>
      </c>
      <c r="E47" t="s">
        <v>220</v>
      </c>
      <c r="F47">
        <v>1</v>
      </c>
      <c r="G47">
        <v>2017</v>
      </c>
      <c r="H47">
        <v>3682</v>
      </c>
      <c r="I47">
        <v>371</v>
      </c>
      <c r="J47">
        <v>393</v>
      </c>
      <c r="K47">
        <v>116</v>
      </c>
      <c r="L47">
        <v>0</v>
      </c>
      <c r="M47">
        <v>4562</v>
      </c>
      <c r="N47">
        <v>33</v>
      </c>
    </row>
    <row r="48" spans="1:14">
      <c r="A48" t="str">
        <f t="shared" si="0"/>
        <v>6219.1</v>
      </c>
      <c r="B48">
        <v>6219</v>
      </c>
      <c r="C48" t="s">
        <v>110</v>
      </c>
      <c r="D48" t="s">
        <v>29</v>
      </c>
      <c r="E48" t="s">
        <v>220</v>
      </c>
      <c r="F48">
        <v>1</v>
      </c>
      <c r="G48">
        <v>2017</v>
      </c>
      <c r="H48">
        <v>4455</v>
      </c>
      <c r="I48">
        <v>306</v>
      </c>
      <c r="J48">
        <v>184</v>
      </c>
      <c r="K48">
        <v>105</v>
      </c>
      <c r="L48">
        <v>0</v>
      </c>
      <c r="M48">
        <v>5050</v>
      </c>
      <c r="N48">
        <v>37</v>
      </c>
    </row>
    <row r="49" spans="1:14">
      <c r="A49" t="str">
        <f t="shared" si="0"/>
        <v>6690.1</v>
      </c>
      <c r="B49">
        <v>6690</v>
      </c>
      <c r="C49" t="s">
        <v>111</v>
      </c>
      <c r="D49" t="s">
        <v>112</v>
      </c>
      <c r="E49" t="s">
        <v>220</v>
      </c>
      <c r="F49">
        <v>1</v>
      </c>
      <c r="G49">
        <v>2017</v>
      </c>
      <c r="H49">
        <v>3071</v>
      </c>
      <c r="I49">
        <v>775</v>
      </c>
      <c r="J49">
        <v>908</v>
      </c>
      <c r="K49">
        <v>112</v>
      </c>
      <c r="L49">
        <v>0</v>
      </c>
      <c r="M49">
        <v>4866</v>
      </c>
      <c r="N49">
        <v>34</v>
      </c>
    </row>
    <row r="50" spans="1:14">
      <c r="A50" t="str">
        <f t="shared" si="0"/>
        <v>6691.1</v>
      </c>
      <c r="B50">
        <v>6691</v>
      </c>
      <c r="C50" t="s">
        <v>113</v>
      </c>
      <c r="D50" t="s">
        <v>114</v>
      </c>
      <c r="E50" t="s">
        <v>220</v>
      </c>
      <c r="F50">
        <v>1</v>
      </c>
      <c r="G50">
        <v>2017</v>
      </c>
      <c r="H50">
        <v>1657</v>
      </c>
      <c r="I50">
        <v>423</v>
      </c>
      <c r="J50">
        <v>291</v>
      </c>
      <c r="K50">
        <v>8</v>
      </c>
      <c r="L50">
        <v>0</v>
      </c>
      <c r="M50">
        <v>2379</v>
      </c>
      <c r="N50">
        <v>34</v>
      </c>
    </row>
    <row r="51" spans="1:14">
      <c r="A51" t="str">
        <f t="shared" si="0"/>
        <v>6735.1</v>
      </c>
      <c r="B51">
        <v>6735</v>
      </c>
      <c r="C51" t="s">
        <v>102</v>
      </c>
      <c r="D51" t="s">
        <v>34</v>
      </c>
      <c r="E51" t="s">
        <v>220</v>
      </c>
      <c r="F51">
        <v>1</v>
      </c>
      <c r="G51">
        <v>2017</v>
      </c>
      <c r="H51">
        <v>1222</v>
      </c>
      <c r="I51">
        <v>158</v>
      </c>
      <c r="J51">
        <v>-434</v>
      </c>
      <c r="K51">
        <v>111</v>
      </c>
      <c r="L51">
        <v>0</v>
      </c>
      <c r="M51">
        <v>1057</v>
      </c>
      <c r="N51">
        <v>40</v>
      </c>
    </row>
    <row r="52" spans="1:14">
      <c r="A52" t="str">
        <f t="shared" si="0"/>
        <v>6830.1</v>
      </c>
      <c r="B52">
        <v>6830</v>
      </c>
      <c r="C52" t="s">
        <v>101</v>
      </c>
      <c r="D52" t="s">
        <v>37</v>
      </c>
      <c r="E52" t="s">
        <v>220</v>
      </c>
      <c r="F52">
        <v>1</v>
      </c>
      <c r="G52">
        <v>2017</v>
      </c>
      <c r="H52">
        <v>1057</v>
      </c>
      <c r="I52">
        <v>163</v>
      </c>
      <c r="J52">
        <v>176</v>
      </c>
      <c r="K52">
        <v>17</v>
      </c>
      <c r="L52">
        <v>0</v>
      </c>
      <c r="M52">
        <v>1413</v>
      </c>
      <c r="N52">
        <v>34</v>
      </c>
    </row>
    <row r="53" spans="1:14">
      <c r="A53" t="str">
        <f t="shared" si="0"/>
        <v>6887.1</v>
      </c>
      <c r="B53">
        <v>6887</v>
      </c>
      <c r="C53" t="s">
        <v>115</v>
      </c>
      <c r="D53" t="s">
        <v>116</v>
      </c>
      <c r="E53" t="s">
        <v>220</v>
      </c>
      <c r="F53">
        <v>1</v>
      </c>
      <c r="G53">
        <v>2017</v>
      </c>
      <c r="H53">
        <v>2156</v>
      </c>
      <c r="I53">
        <v>319</v>
      </c>
      <c r="J53">
        <v>141</v>
      </c>
      <c r="K53">
        <v>25</v>
      </c>
      <c r="L53">
        <v>0</v>
      </c>
      <c r="M53">
        <v>2641</v>
      </c>
      <c r="N53">
        <v>38</v>
      </c>
    </row>
    <row r="54" spans="1:14">
      <c r="A54" t="str">
        <f t="shared" si="0"/>
        <v>7064.1</v>
      </c>
      <c r="B54">
        <v>7064</v>
      </c>
      <c r="C54" t="s">
        <v>87</v>
      </c>
      <c r="D54" t="s">
        <v>40</v>
      </c>
      <c r="E54" t="s">
        <v>220</v>
      </c>
      <c r="F54">
        <v>1</v>
      </c>
      <c r="G54">
        <v>2017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33</v>
      </c>
    </row>
    <row r="55" spans="1:14">
      <c r="A55" t="str">
        <f t="shared" si="0"/>
        <v>7076.1</v>
      </c>
      <c r="B55">
        <v>7076</v>
      </c>
      <c r="C55" t="s">
        <v>249</v>
      </c>
      <c r="D55" t="s">
        <v>250</v>
      </c>
      <c r="E55" t="s">
        <v>220</v>
      </c>
      <c r="F55">
        <v>1</v>
      </c>
      <c r="G55">
        <v>2017</v>
      </c>
      <c r="H55">
        <v>1259</v>
      </c>
      <c r="I55">
        <v>284</v>
      </c>
      <c r="J55">
        <v>189</v>
      </c>
      <c r="K55">
        <v>46</v>
      </c>
      <c r="L55">
        <v>0</v>
      </c>
      <c r="M55">
        <v>1778</v>
      </c>
      <c r="N55">
        <v>38</v>
      </c>
    </row>
    <row r="56" spans="1:14">
      <c r="A56" t="str">
        <f t="shared" si="0"/>
        <v>7081.1</v>
      </c>
      <c r="B56">
        <v>7081</v>
      </c>
      <c r="C56" t="s">
        <v>245</v>
      </c>
      <c r="D56" t="s">
        <v>246</v>
      </c>
      <c r="E56" t="s">
        <v>220</v>
      </c>
      <c r="F56">
        <v>1</v>
      </c>
      <c r="G56">
        <v>2017</v>
      </c>
      <c r="H56">
        <v>1561</v>
      </c>
      <c r="I56">
        <v>354</v>
      </c>
      <c r="J56">
        <v>40</v>
      </c>
      <c r="K56">
        <v>72</v>
      </c>
      <c r="L56">
        <v>0</v>
      </c>
      <c r="M56">
        <v>2027</v>
      </c>
      <c r="N56">
        <v>34</v>
      </c>
    </row>
    <row r="57" spans="1:14">
      <c r="A57" t="str">
        <f t="shared" si="0"/>
        <v>7115.1</v>
      </c>
      <c r="B57">
        <v>7115</v>
      </c>
      <c r="C57" t="s">
        <v>117</v>
      </c>
      <c r="D57" t="s">
        <v>118</v>
      </c>
      <c r="E57" t="s">
        <v>220</v>
      </c>
      <c r="F57">
        <v>1</v>
      </c>
      <c r="G57">
        <v>2017</v>
      </c>
      <c r="H57">
        <v>958</v>
      </c>
      <c r="I57">
        <v>262</v>
      </c>
      <c r="J57">
        <v>139</v>
      </c>
      <c r="K57">
        <v>105</v>
      </c>
      <c r="L57">
        <v>0</v>
      </c>
      <c r="M57">
        <v>1464</v>
      </c>
      <c r="N57">
        <v>40</v>
      </c>
    </row>
    <row r="58" spans="1:14">
      <c r="A58" t="str">
        <f t="shared" si="0"/>
        <v>7206.1</v>
      </c>
      <c r="B58">
        <v>7206</v>
      </c>
      <c r="C58" t="s">
        <v>119</v>
      </c>
      <c r="D58" t="s">
        <v>31</v>
      </c>
      <c r="E58" t="s">
        <v>220</v>
      </c>
      <c r="F58">
        <v>1</v>
      </c>
      <c r="G58">
        <v>2017</v>
      </c>
      <c r="H58">
        <v>397</v>
      </c>
      <c r="I58">
        <v>134</v>
      </c>
      <c r="J58">
        <v>80</v>
      </c>
      <c r="K58">
        <v>0</v>
      </c>
      <c r="L58">
        <v>0</v>
      </c>
      <c r="M58">
        <v>611</v>
      </c>
      <c r="N58">
        <v>41</v>
      </c>
    </row>
    <row r="59" spans="1:14">
      <c r="A59" t="str">
        <f t="shared" si="0"/>
        <v>7355.1</v>
      </c>
      <c r="B59">
        <v>7355</v>
      </c>
      <c r="C59" t="s">
        <v>168</v>
      </c>
      <c r="D59" t="s">
        <v>33</v>
      </c>
      <c r="E59" t="s">
        <v>220</v>
      </c>
      <c r="F59">
        <v>1</v>
      </c>
      <c r="G59">
        <v>2017</v>
      </c>
      <c r="H59">
        <v>1326</v>
      </c>
      <c r="I59">
        <v>224</v>
      </c>
      <c r="J59">
        <v>160</v>
      </c>
      <c r="K59">
        <v>0</v>
      </c>
      <c r="L59">
        <v>0</v>
      </c>
      <c r="M59">
        <v>1710</v>
      </c>
      <c r="N59">
        <v>38</v>
      </c>
    </row>
    <row r="60" spans="1:14">
      <c r="A60" t="str">
        <f t="shared" si="0"/>
        <v>7625.1</v>
      </c>
      <c r="B60">
        <v>7625</v>
      </c>
      <c r="C60" t="s">
        <v>120</v>
      </c>
      <c r="D60" t="s">
        <v>27</v>
      </c>
      <c r="E60" t="s">
        <v>220</v>
      </c>
      <c r="F60">
        <v>1</v>
      </c>
      <c r="G60">
        <v>2017</v>
      </c>
      <c r="H60">
        <v>1772</v>
      </c>
      <c r="I60">
        <v>461</v>
      </c>
      <c r="J60">
        <v>406</v>
      </c>
      <c r="K60">
        <v>75</v>
      </c>
      <c r="L60">
        <v>0</v>
      </c>
      <c r="M60">
        <v>2714</v>
      </c>
      <c r="N60">
        <v>41</v>
      </c>
    </row>
    <row r="61" spans="1:14">
      <c r="A61" t="str">
        <f t="shared" si="0"/>
        <v>7780.1</v>
      </c>
      <c r="B61">
        <v>7780</v>
      </c>
      <c r="C61" t="s">
        <v>123</v>
      </c>
      <c r="D61" t="s">
        <v>124</v>
      </c>
      <c r="E61" t="s">
        <v>220</v>
      </c>
      <c r="F61">
        <v>1</v>
      </c>
      <c r="G61">
        <v>2017</v>
      </c>
      <c r="H61">
        <v>4880</v>
      </c>
      <c r="I61">
        <v>864</v>
      </c>
      <c r="J61">
        <v>814</v>
      </c>
      <c r="K61">
        <v>332</v>
      </c>
      <c r="L61">
        <v>0</v>
      </c>
      <c r="M61">
        <v>6890</v>
      </c>
      <c r="N61">
        <v>33</v>
      </c>
    </row>
    <row r="62" spans="1:14">
      <c r="A62" t="str">
        <f t="shared" si="0"/>
        <v>7781.1</v>
      </c>
      <c r="B62">
        <v>7781</v>
      </c>
      <c r="C62" t="s">
        <v>66</v>
      </c>
      <c r="D62" t="s">
        <v>35</v>
      </c>
      <c r="E62" t="s">
        <v>220</v>
      </c>
      <c r="F62">
        <v>1</v>
      </c>
      <c r="G62">
        <v>2017</v>
      </c>
      <c r="H62">
        <v>3982</v>
      </c>
      <c r="I62">
        <v>898</v>
      </c>
      <c r="J62">
        <v>848</v>
      </c>
      <c r="K62">
        <v>297</v>
      </c>
      <c r="L62">
        <v>0</v>
      </c>
      <c r="M62">
        <v>6025</v>
      </c>
      <c r="N62">
        <v>41</v>
      </c>
    </row>
    <row r="63" spans="1:14">
      <c r="A63" t="str">
        <f t="shared" si="0"/>
        <v>7808.1</v>
      </c>
      <c r="B63">
        <v>7808</v>
      </c>
      <c r="C63" t="s">
        <v>137</v>
      </c>
      <c r="D63" t="s">
        <v>125</v>
      </c>
      <c r="E63" t="s">
        <v>220</v>
      </c>
      <c r="F63">
        <v>1</v>
      </c>
      <c r="G63">
        <v>2017</v>
      </c>
      <c r="H63">
        <v>636</v>
      </c>
      <c r="I63">
        <v>195</v>
      </c>
      <c r="J63">
        <v>303</v>
      </c>
      <c r="K63">
        <v>147</v>
      </c>
      <c r="L63">
        <v>0</v>
      </c>
      <c r="M63">
        <v>1281</v>
      </c>
      <c r="N63">
        <v>32</v>
      </c>
    </row>
    <row r="64" spans="1:14">
      <c r="A64" t="str">
        <f t="shared" si="0"/>
        <v>7810.1</v>
      </c>
      <c r="B64">
        <v>7810</v>
      </c>
      <c r="C64" t="s">
        <v>126</v>
      </c>
      <c r="D64" t="s">
        <v>127</v>
      </c>
      <c r="E64" t="s">
        <v>220</v>
      </c>
      <c r="F64">
        <v>1</v>
      </c>
      <c r="G64">
        <v>2017</v>
      </c>
      <c r="H64">
        <v>2027</v>
      </c>
      <c r="I64">
        <v>207</v>
      </c>
      <c r="J64">
        <v>194</v>
      </c>
      <c r="K64">
        <v>58</v>
      </c>
      <c r="L64">
        <v>0</v>
      </c>
      <c r="M64">
        <v>2486</v>
      </c>
      <c r="N64">
        <v>33</v>
      </c>
    </row>
    <row r="65" spans="1:14">
      <c r="A65" t="str">
        <f t="shared" si="0"/>
        <v>7823.1</v>
      </c>
      <c r="B65">
        <v>7823</v>
      </c>
      <c r="C65" t="s">
        <v>121</v>
      </c>
      <c r="D65" t="s">
        <v>122</v>
      </c>
      <c r="E65" t="s">
        <v>220</v>
      </c>
      <c r="F65">
        <v>1</v>
      </c>
      <c r="G65">
        <v>2017</v>
      </c>
      <c r="H65">
        <v>1141</v>
      </c>
      <c r="I65">
        <v>155</v>
      </c>
      <c r="J65">
        <v>256</v>
      </c>
      <c r="K65">
        <v>67</v>
      </c>
      <c r="L65">
        <v>0</v>
      </c>
      <c r="M65">
        <v>1619</v>
      </c>
      <c r="N65">
        <v>32</v>
      </c>
    </row>
    <row r="66" spans="1:14">
      <c r="A66" t="str">
        <f t="shared" si="0"/>
        <v>7830.1</v>
      </c>
      <c r="B66">
        <v>7830</v>
      </c>
      <c r="C66" t="s">
        <v>134</v>
      </c>
      <c r="D66" t="s">
        <v>135</v>
      </c>
      <c r="E66" t="s">
        <v>220</v>
      </c>
      <c r="F66">
        <v>1</v>
      </c>
      <c r="G66">
        <v>2017</v>
      </c>
      <c r="H66">
        <v>1824</v>
      </c>
      <c r="I66">
        <v>234</v>
      </c>
      <c r="J66">
        <v>404</v>
      </c>
      <c r="K66">
        <v>26</v>
      </c>
      <c r="L66">
        <v>0</v>
      </c>
      <c r="M66">
        <v>2488</v>
      </c>
      <c r="N66">
        <v>34</v>
      </c>
    </row>
    <row r="67" spans="1:14">
      <c r="A67" t="str">
        <f t="shared" ref="A67:A130" si="1">$B67&amp;"."&amp;F67</f>
        <v>7860.1</v>
      </c>
      <c r="B67">
        <v>7860</v>
      </c>
      <c r="C67" t="s">
        <v>128</v>
      </c>
      <c r="D67" t="s">
        <v>30</v>
      </c>
      <c r="E67" t="s">
        <v>220</v>
      </c>
      <c r="F67">
        <v>1</v>
      </c>
      <c r="G67">
        <v>2017</v>
      </c>
      <c r="H67">
        <v>2731</v>
      </c>
      <c r="I67">
        <v>289</v>
      </c>
      <c r="J67">
        <v>385</v>
      </c>
      <c r="K67">
        <v>163</v>
      </c>
      <c r="L67">
        <v>0</v>
      </c>
      <c r="M67">
        <v>3568</v>
      </c>
      <c r="N67">
        <v>33</v>
      </c>
    </row>
    <row r="68" spans="1:14">
      <c r="A68" t="str">
        <f t="shared" si="1"/>
        <v>7958.1</v>
      </c>
      <c r="B68">
        <v>7958</v>
      </c>
      <c r="C68" t="s">
        <v>169</v>
      </c>
      <c r="D68" t="s">
        <v>20</v>
      </c>
      <c r="E68" t="s">
        <v>220</v>
      </c>
      <c r="F68">
        <v>1</v>
      </c>
      <c r="G68">
        <v>2017</v>
      </c>
      <c r="H68">
        <v>1165</v>
      </c>
      <c r="I68">
        <v>134</v>
      </c>
      <c r="J68">
        <v>80</v>
      </c>
      <c r="K68">
        <v>0</v>
      </c>
      <c r="L68">
        <v>0</v>
      </c>
      <c r="M68">
        <v>1379</v>
      </c>
      <c r="N68">
        <v>33</v>
      </c>
    </row>
    <row r="69" spans="1:14">
      <c r="A69" t="str">
        <f t="shared" si="1"/>
        <v>7964.1</v>
      </c>
      <c r="B69">
        <v>7964</v>
      </c>
      <c r="C69" t="s">
        <v>130</v>
      </c>
      <c r="D69" t="s">
        <v>131</v>
      </c>
      <c r="E69" t="s">
        <v>220</v>
      </c>
      <c r="F69">
        <v>1</v>
      </c>
      <c r="G69">
        <v>2017</v>
      </c>
      <c r="H69">
        <v>946</v>
      </c>
      <c r="I69">
        <v>203</v>
      </c>
      <c r="J69">
        <v>11</v>
      </c>
      <c r="K69">
        <v>62</v>
      </c>
      <c r="L69">
        <v>0</v>
      </c>
      <c r="M69">
        <v>1222</v>
      </c>
      <c r="N69">
        <v>41</v>
      </c>
    </row>
    <row r="70" spans="1:14">
      <c r="A70" t="str">
        <f t="shared" si="1"/>
        <v>8118.1</v>
      </c>
      <c r="B70">
        <v>8118</v>
      </c>
      <c r="C70" t="s">
        <v>129</v>
      </c>
      <c r="D70" t="s">
        <v>28</v>
      </c>
      <c r="E70" t="s">
        <v>220</v>
      </c>
      <c r="F70">
        <v>1</v>
      </c>
      <c r="G70">
        <v>2017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40</v>
      </c>
    </row>
    <row r="71" spans="1:14">
      <c r="A71" t="str">
        <f t="shared" si="1"/>
        <v>8135.1</v>
      </c>
      <c r="B71">
        <v>8135</v>
      </c>
      <c r="C71" t="s">
        <v>136</v>
      </c>
      <c r="D71" t="s">
        <v>38</v>
      </c>
      <c r="E71" t="s">
        <v>220</v>
      </c>
      <c r="F71">
        <v>1</v>
      </c>
      <c r="G71">
        <v>2017</v>
      </c>
      <c r="H71">
        <v>1264</v>
      </c>
      <c r="I71">
        <v>146</v>
      </c>
      <c r="J71">
        <v>76</v>
      </c>
      <c r="K71">
        <v>26</v>
      </c>
      <c r="L71">
        <v>0</v>
      </c>
      <c r="M71">
        <v>1512</v>
      </c>
      <c r="N71">
        <v>33</v>
      </c>
    </row>
    <row r="72" spans="1:14">
      <c r="A72" t="str">
        <f t="shared" si="1"/>
        <v>8240.1</v>
      </c>
      <c r="B72">
        <v>8240</v>
      </c>
      <c r="C72" t="s">
        <v>55</v>
      </c>
      <c r="D72" t="s">
        <v>56</v>
      </c>
      <c r="E72" t="s">
        <v>220</v>
      </c>
      <c r="F72">
        <v>1</v>
      </c>
      <c r="G72">
        <v>2017</v>
      </c>
      <c r="H72">
        <v>1599</v>
      </c>
      <c r="I72">
        <v>316</v>
      </c>
      <c r="J72">
        <v>439</v>
      </c>
      <c r="K72">
        <v>139</v>
      </c>
      <c r="L72">
        <v>0</v>
      </c>
      <c r="M72">
        <v>2493</v>
      </c>
      <c r="N72">
        <v>40</v>
      </c>
    </row>
    <row r="73" spans="1:14">
      <c r="A73" t="str">
        <f t="shared" si="1"/>
        <v>8344.1</v>
      </c>
      <c r="B73">
        <v>8344</v>
      </c>
      <c r="C73" t="s">
        <v>108</v>
      </c>
      <c r="D73" t="s">
        <v>109</v>
      </c>
      <c r="E73" t="s">
        <v>220</v>
      </c>
      <c r="F73">
        <v>1</v>
      </c>
      <c r="G73">
        <v>2017</v>
      </c>
      <c r="H73">
        <v>944</v>
      </c>
      <c r="I73">
        <v>202</v>
      </c>
      <c r="J73">
        <v>575</v>
      </c>
      <c r="K73">
        <v>11</v>
      </c>
      <c r="L73">
        <v>0</v>
      </c>
      <c r="M73">
        <v>1732</v>
      </c>
      <c r="N73">
        <v>32</v>
      </c>
    </row>
    <row r="74" spans="1:14">
      <c r="A74" t="str">
        <f t="shared" si="1"/>
        <v>8861.1</v>
      </c>
      <c r="B74">
        <v>8861</v>
      </c>
      <c r="C74" t="s">
        <v>140</v>
      </c>
      <c r="D74" t="s">
        <v>141</v>
      </c>
      <c r="E74" t="s">
        <v>220</v>
      </c>
      <c r="F74">
        <v>1</v>
      </c>
      <c r="G74">
        <v>2017</v>
      </c>
      <c r="H74">
        <v>2304</v>
      </c>
      <c r="I74">
        <v>342</v>
      </c>
      <c r="J74">
        <v>-144</v>
      </c>
      <c r="K74">
        <v>109</v>
      </c>
      <c r="L74">
        <v>0</v>
      </c>
      <c r="M74">
        <v>2611</v>
      </c>
      <c r="N74">
        <v>41</v>
      </c>
    </row>
    <row r="75" spans="1:14">
      <c r="A75" t="str">
        <f t="shared" si="1"/>
        <v>8995.1</v>
      </c>
      <c r="B75">
        <v>8995</v>
      </c>
      <c r="C75" t="s">
        <v>142</v>
      </c>
      <c r="D75" t="s">
        <v>143</v>
      </c>
      <c r="E75" t="s">
        <v>220</v>
      </c>
      <c r="F75">
        <v>1</v>
      </c>
      <c r="G75">
        <v>2017</v>
      </c>
      <c r="H75">
        <v>1283</v>
      </c>
      <c r="I75">
        <v>204</v>
      </c>
      <c r="J75">
        <v>406</v>
      </c>
      <c r="K75">
        <v>36</v>
      </c>
      <c r="L75">
        <v>0</v>
      </c>
      <c r="M75">
        <v>1929</v>
      </c>
      <c r="N75">
        <v>40</v>
      </c>
    </row>
    <row r="76" spans="1:14">
      <c r="A76" t="str">
        <f t="shared" si="1"/>
        <v>9000.1</v>
      </c>
      <c r="B76">
        <v>9000</v>
      </c>
      <c r="C76" t="s">
        <v>132</v>
      </c>
      <c r="D76" t="s">
        <v>133</v>
      </c>
      <c r="E76" t="s">
        <v>220</v>
      </c>
      <c r="F76">
        <v>1</v>
      </c>
      <c r="G76">
        <v>2017</v>
      </c>
      <c r="H76">
        <v>1019</v>
      </c>
      <c r="I76">
        <v>258</v>
      </c>
      <c r="J76">
        <v>241</v>
      </c>
      <c r="K76">
        <v>287</v>
      </c>
      <c r="L76">
        <v>0</v>
      </c>
      <c r="M76">
        <v>1805</v>
      </c>
      <c r="N76">
        <v>40</v>
      </c>
    </row>
    <row r="77" spans="1:14">
      <c r="A77" t="str">
        <f t="shared" si="1"/>
        <v>9134.1</v>
      </c>
      <c r="B77">
        <v>9134</v>
      </c>
      <c r="C77" t="s">
        <v>144</v>
      </c>
      <c r="D77" t="s">
        <v>145</v>
      </c>
      <c r="E77" t="s">
        <v>220</v>
      </c>
      <c r="F77">
        <v>1</v>
      </c>
      <c r="G77">
        <v>2017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38</v>
      </c>
    </row>
    <row r="78" spans="1:14">
      <c r="A78" t="str">
        <f t="shared" si="1"/>
        <v>9201.1</v>
      </c>
      <c r="B78">
        <v>9201</v>
      </c>
      <c r="C78" t="s">
        <v>247</v>
      </c>
      <c r="D78" t="s">
        <v>170</v>
      </c>
      <c r="E78" t="s">
        <v>220</v>
      </c>
      <c r="F78">
        <v>1</v>
      </c>
      <c r="G78">
        <v>2017</v>
      </c>
      <c r="H78">
        <v>1602</v>
      </c>
      <c r="I78">
        <v>430</v>
      </c>
      <c r="J78">
        <v>263</v>
      </c>
      <c r="K78">
        <v>65</v>
      </c>
      <c r="L78">
        <v>0</v>
      </c>
      <c r="M78">
        <v>2360</v>
      </c>
      <c r="N78">
        <v>33</v>
      </c>
    </row>
    <row r="79" spans="1:14">
      <c r="A79" t="str">
        <f t="shared" si="1"/>
        <v>9234.1</v>
      </c>
      <c r="B79">
        <v>9234</v>
      </c>
      <c r="C79" t="s">
        <v>146</v>
      </c>
      <c r="D79" t="s">
        <v>32</v>
      </c>
      <c r="E79" t="s">
        <v>220</v>
      </c>
      <c r="F79">
        <v>1</v>
      </c>
      <c r="G79">
        <v>2017</v>
      </c>
      <c r="H79">
        <v>1129</v>
      </c>
      <c r="I79">
        <v>266</v>
      </c>
      <c r="J79">
        <v>567</v>
      </c>
      <c r="K79">
        <v>36</v>
      </c>
      <c r="L79">
        <v>0</v>
      </c>
      <c r="M79">
        <v>1998</v>
      </c>
      <c r="N79">
        <v>40</v>
      </c>
    </row>
    <row r="80" spans="1:14">
      <c r="A80" t="str">
        <f t="shared" si="1"/>
        <v>9407.1</v>
      </c>
      <c r="B80">
        <v>9407</v>
      </c>
      <c r="C80" t="s">
        <v>174</v>
      </c>
      <c r="D80" t="s">
        <v>175</v>
      </c>
      <c r="E80" t="s">
        <v>220</v>
      </c>
      <c r="F80">
        <v>1</v>
      </c>
      <c r="G80">
        <v>2017</v>
      </c>
      <c r="H80">
        <v>3583</v>
      </c>
      <c r="I80">
        <v>746</v>
      </c>
      <c r="J80">
        <v>1156</v>
      </c>
      <c r="K80">
        <v>216</v>
      </c>
      <c r="L80">
        <v>0</v>
      </c>
      <c r="M80">
        <v>5701</v>
      </c>
      <c r="N80">
        <v>38</v>
      </c>
    </row>
    <row r="81" spans="1:14">
      <c r="A81" t="str">
        <f t="shared" si="1"/>
        <v>9496.1</v>
      </c>
      <c r="B81">
        <v>9496</v>
      </c>
      <c r="C81" t="s">
        <v>71</v>
      </c>
      <c r="D81" t="s">
        <v>21</v>
      </c>
      <c r="E81" t="s">
        <v>220</v>
      </c>
      <c r="F81">
        <v>1</v>
      </c>
      <c r="G81">
        <v>2017</v>
      </c>
      <c r="H81">
        <v>1569</v>
      </c>
      <c r="I81">
        <v>322</v>
      </c>
      <c r="J81">
        <v>208</v>
      </c>
      <c r="K81">
        <v>59</v>
      </c>
      <c r="L81">
        <v>0</v>
      </c>
      <c r="M81">
        <v>2158</v>
      </c>
      <c r="N81">
        <v>37</v>
      </c>
    </row>
    <row r="82" spans="1:14">
      <c r="A82" t="str">
        <f t="shared" si="1"/>
        <v>9497.1</v>
      </c>
      <c r="B82">
        <v>9497</v>
      </c>
      <c r="C82" t="s">
        <v>171</v>
      </c>
      <c r="D82" t="s">
        <v>172</v>
      </c>
      <c r="E82" t="s">
        <v>220</v>
      </c>
      <c r="F82">
        <v>1</v>
      </c>
      <c r="G82">
        <v>2017</v>
      </c>
      <c r="H82">
        <v>1215</v>
      </c>
      <c r="I82">
        <v>581</v>
      </c>
      <c r="J82">
        <v>475</v>
      </c>
      <c r="K82">
        <v>0</v>
      </c>
      <c r="L82">
        <v>0</v>
      </c>
      <c r="M82">
        <v>2271</v>
      </c>
      <c r="N82">
        <v>41</v>
      </c>
    </row>
    <row r="83" spans="1:14">
      <c r="A83" t="str">
        <f t="shared" si="1"/>
        <v>9730.1</v>
      </c>
      <c r="B83">
        <v>9730</v>
      </c>
      <c r="C83" t="s">
        <v>57</v>
      </c>
      <c r="D83" t="s">
        <v>58</v>
      </c>
      <c r="E83" t="s">
        <v>220</v>
      </c>
      <c r="F83">
        <v>1</v>
      </c>
      <c r="G83">
        <v>2017</v>
      </c>
      <c r="H83">
        <v>2815</v>
      </c>
      <c r="I83">
        <v>582</v>
      </c>
      <c r="J83">
        <v>555</v>
      </c>
      <c r="K83">
        <v>121</v>
      </c>
      <c r="L83">
        <v>0</v>
      </c>
      <c r="M83">
        <v>4073</v>
      </c>
      <c r="N83">
        <v>41</v>
      </c>
    </row>
    <row r="84" spans="1:14">
      <c r="A84" t="str">
        <f t="shared" si="1"/>
        <v>9792.1</v>
      </c>
      <c r="B84">
        <v>9792</v>
      </c>
      <c r="C84" t="s">
        <v>176</v>
      </c>
      <c r="D84" t="s">
        <v>177</v>
      </c>
      <c r="E84" t="s">
        <v>220</v>
      </c>
      <c r="F84">
        <v>1</v>
      </c>
      <c r="G84">
        <v>2017</v>
      </c>
      <c r="H84">
        <v>1373</v>
      </c>
      <c r="I84">
        <v>154</v>
      </c>
      <c r="J84">
        <v>591</v>
      </c>
      <c r="K84">
        <v>24</v>
      </c>
      <c r="L84">
        <v>0</v>
      </c>
      <c r="M84">
        <v>2142</v>
      </c>
      <c r="N84">
        <v>34</v>
      </c>
    </row>
    <row r="85" spans="1:14">
      <c r="A85" t="str">
        <f t="shared" si="1"/>
        <v>9800.1</v>
      </c>
      <c r="B85">
        <v>9800</v>
      </c>
      <c r="C85" t="s">
        <v>45</v>
      </c>
      <c r="D85" t="s">
        <v>46</v>
      </c>
      <c r="E85" t="s">
        <v>220</v>
      </c>
      <c r="F85">
        <v>1</v>
      </c>
      <c r="G85">
        <v>2017</v>
      </c>
      <c r="H85">
        <v>1935</v>
      </c>
      <c r="I85">
        <v>403</v>
      </c>
      <c r="J85">
        <v>543</v>
      </c>
      <c r="K85">
        <v>164</v>
      </c>
      <c r="L85">
        <v>0</v>
      </c>
      <c r="M85">
        <v>3045</v>
      </c>
      <c r="N85">
        <v>38</v>
      </c>
    </row>
    <row r="86" spans="1:14">
      <c r="A86" t="str">
        <f t="shared" si="1"/>
        <v>9901.1</v>
      </c>
      <c r="B86">
        <v>9901</v>
      </c>
      <c r="C86" t="s">
        <v>147</v>
      </c>
      <c r="D86" t="s">
        <v>148</v>
      </c>
      <c r="E86" t="s">
        <v>220</v>
      </c>
      <c r="F86">
        <v>1</v>
      </c>
      <c r="G86">
        <v>2017</v>
      </c>
      <c r="H86">
        <v>1585</v>
      </c>
      <c r="I86">
        <v>703</v>
      </c>
      <c r="J86">
        <v>400</v>
      </c>
      <c r="K86">
        <v>99</v>
      </c>
      <c r="L86">
        <v>0</v>
      </c>
      <c r="M86">
        <v>2787</v>
      </c>
      <c r="N86">
        <v>38</v>
      </c>
    </row>
    <row r="87" spans="1:14">
      <c r="A87" t="str">
        <f t="shared" si="1"/>
        <v>10066.1</v>
      </c>
      <c r="B87">
        <v>10066</v>
      </c>
      <c r="C87" t="s">
        <v>173</v>
      </c>
      <c r="D87" t="s">
        <v>39</v>
      </c>
      <c r="E87" t="s">
        <v>220</v>
      </c>
      <c r="F87">
        <v>1</v>
      </c>
      <c r="G87">
        <v>2017</v>
      </c>
      <c r="H87">
        <v>1344</v>
      </c>
      <c r="I87">
        <v>588</v>
      </c>
      <c r="J87">
        <v>364</v>
      </c>
      <c r="K87">
        <v>241</v>
      </c>
      <c r="L87">
        <v>0</v>
      </c>
      <c r="M87">
        <v>2537</v>
      </c>
      <c r="N87">
        <v>38</v>
      </c>
    </row>
    <row r="88" spans="1:14">
      <c r="A88" t="str">
        <f t="shared" si="1"/>
        <v>10115.1</v>
      </c>
      <c r="B88">
        <v>10115</v>
      </c>
      <c r="C88" t="s">
        <v>178</v>
      </c>
      <c r="D88" t="s">
        <v>29</v>
      </c>
      <c r="E88" t="s">
        <v>220</v>
      </c>
      <c r="F88">
        <v>1</v>
      </c>
      <c r="G88">
        <v>2017</v>
      </c>
      <c r="H88">
        <v>3271</v>
      </c>
      <c r="I88">
        <v>498</v>
      </c>
      <c r="J88">
        <v>344</v>
      </c>
      <c r="K88">
        <v>293</v>
      </c>
      <c r="L88">
        <v>0</v>
      </c>
      <c r="M88">
        <v>4406</v>
      </c>
      <c r="N88">
        <v>37</v>
      </c>
    </row>
    <row r="89" spans="1:14">
      <c r="A89" t="str">
        <f t="shared" si="1"/>
        <v>152.2</v>
      </c>
      <c r="B89">
        <v>152</v>
      </c>
      <c r="C89" t="s">
        <v>53</v>
      </c>
      <c r="D89" t="s">
        <v>54</v>
      </c>
      <c r="E89" t="s">
        <v>220</v>
      </c>
      <c r="F89">
        <v>2</v>
      </c>
      <c r="G89">
        <v>2017</v>
      </c>
      <c r="H89">
        <v>2394</v>
      </c>
      <c r="I89">
        <v>396</v>
      </c>
      <c r="J89">
        <v>394</v>
      </c>
      <c r="K89">
        <v>8</v>
      </c>
      <c r="L89">
        <v>0</v>
      </c>
      <c r="M89">
        <v>3192</v>
      </c>
      <c r="N89">
        <v>34</v>
      </c>
    </row>
    <row r="90" spans="1:14">
      <c r="A90" t="str">
        <f t="shared" si="1"/>
        <v>672.2</v>
      </c>
      <c r="B90">
        <v>672</v>
      </c>
      <c r="C90" t="s">
        <v>64</v>
      </c>
      <c r="D90" t="s">
        <v>65</v>
      </c>
      <c r="E90" t="s">
        <v>220</v>
      </c>
      <c r="F90">
        <v>2</v>
      </c>
      <c r="G90">
        <v>2017</v>
      </c>
      <c r="H90">
        <v>1961</v>
      </c>
      <c r="I90">
        <v>274</v>
      </c>
      <c r="J90">
        <v>340</v>
      </c>
      <c r="K90">
        <v>61</v>
      </c>
      <c r="L90">
        <v>0</v>
      </c>
      <c r="M90">
        <v>2636</v>
      </c>
      <c r="N90">
        <v>34</v>
      </c>
    </row>
    <row r="91" spans="1:14">
      <c r="A91" t="str">
        <f t="shared" si="1"/>
        <v>695.2</v>
      </c>
      <c r="B91">
        <v>695</v>
      </c>
      <c r="C91" t="s">
        <v>159</v>
      </c>
      <c r="D91" t="s">
        <v>160</v>
      </c>
      <c r="E91" t="s">
        <v>220</v>
      </c>
      <c r="F91">
        <v>2</v>
      </c>
      <c r="G91">
        <v>2017</v>
      </c>
      <c r="H91">
        <v>1162</v>
      </c>
      <c r="I91">
        <v>1</v>
      </c>
      <c r="J91">
        <v>40</v>
      </c>
      <c r="K91">
        <v>0</v>
      </c>
      <c r="L91">
        <v>0</v>
      </c>
      <c r="M91">
        <v>1203</v>
      </c>
      <c r="N91">
        <v>32</v>
      </c>
    </row>
    <row r="92" spans="1:14">
      <c r="A92" t="str">
        <f t="shared" si="1"/>
        <v>817.2</v>
      </c>
      <c r="B92">
        <v>817</v>
      </c>
      <c r="C92" t="s">
        <v>138</v>
      </c>
      <c r="D92" t="s">
        <v>139</v>
      </c>
      <c r="E92" t="s">
        <v>220</v>
      </c>
      <c r="F92">
        <v>2</v>
      </c>
      <c r="G92">
        <v>2017</v>
      </c>
      <c r="H92">
        <v>3933</v>
      </c>
      <c r="I92">
        <v>756</v>
      </c>
      <c r="J92">
        <v>743</v>
      </c>
      <c r="K92">
        <v>31</v>
      </c>
      <c r="L92">
        <v>0</v>
      </c>
      <c r="M92">
        <v>5463</v>
      </c>
      <c r="N92">
        <v>34</v>
      </c>
    </row>
    <row r="93" spans="1:14">
      <c r="A93" t="str">
        <f t="shared" si="1"/>
        <v>831.2</v>
      </c>
      <c r="B93">
        <v>831</v>
      </c>
      <c r="C93" t="s">
        <v>159</v>
      </c>
      <c r="D93" t="s">
        <v>161</v>
      </c>
      <c r="E93" t="s">
        <v>220</v>
      </c>
      <c r="F93">
        <v>2</v>
      </c>
      <c r="G93">
        <v>2017</v>
      </c>
      <c r="H93">
        <v>1391</v>
      </c>
      <c r="I93">
        <v>358</v>
      </c>
      <c r="J93">
        <v>345</v>
      </c>
      <c r="K93">
        <v>158</v>
      </c>
      <c r="L93">
        <v>0</v>
      </c>
      <c r="M93">
        <v>2252</v>
      </c>
      <c r="N93">
        <v>34</v>
      </c>
    </row>
    <row r="94" spans="1:14">
      <c r="A94" t="str">
        <f t="shared" si="1"/>
        <v>834.2</v>
      </c>
      <c r="B94">
        <v>834</v>
      </c>
      <c r="C94" t="s">
        <v>154</v>
      </c>
      <c r="D94" t="s">
        <v>155</v>
      </c>
      <c r="E94" t="s">
        <v>220</v>
      </c>
      <c r="F94">
        <v>2</v>
      </c>
      <c r="G94">
        <v>2017</v>
      </c>
      <c r="H94">
        <v>2153</v>
      </c>
      <c r="I94">
        <v>176</v>
      </c>
      <c r="J94">
        <v>55</v>
      </c>
      <c r="K94">
        <v>41</v>
      </c>
      <c r="L94">
        <v>0</v>
      </c>
      <c r="M94">
        <v>2425</v>
      </c>
      <c r="N94">
        <v>40</v>
      </c>
    </row>
    <row r="95" spans="1:14">
      <c r="A95" t="str">
        <f t="shared" si="1"/>
        <v>839.2</v>
      </c>
      <c r="B95">
        <v>839</v>
      </c>
      <c r="C95" t="s">
        <v>156</v>
      </c>
      <c r="D95" t="s">
        <v>157</v>
      </c>
      <c r="E95" t="s">
        <v>220</v>
      </c>
      <c r="F95">
        <v>2</v>
      </c>
      <c r="G95">
        <v>2017</v>
      </c>
      <c r="H95">
        <v>754</v>
      </c>
      <c r="I95">
        <v>40</v>
      </c>
      <c r="J95">
        <v>97</v>
      </c>
      <c r="K95">
        <v>0</v>
      </c>
      <c r="L95">
        <v>0</v>
      </c>
      <c r="M95">
        <v>891</v>
      </c>
      <c r="N95">
        <v>40</v>
      </c>
    </row>
    <row r="96" spans="1:14">
      <c r="A96" t="str">
        <f t="shared" si="1"/>
        <v>852.2</v>
      </c>
      <c r="B96">
        <v>852</v>
      </c>
      <c r="C96" t="s">
        <v>63</v>
      </c>
      <c r="D96" t="s">
        <v>26</v>
      </c>
      <c r="E96" t="s">
        <v>220</v>
      </c>
      <c r="F96">
        <v>2</v>
      </c>
      <c r="G96">
        <v>2017</v>
      </c>
      <c r="H96">
        <v>1593</v>
      </c>
      <c r="I96">
        <v>453</v>
      </c>
      <c r="J96">
        <v>458</v>
      </c>
      <c r="K96">
        <v>13</v>
      </c>
      <c r="L96">
        <v>0</v>
      </c>
      <c r="M96">
        <v>2517</v>
      </c>
      <c r="N96">
        <v>41</v>
      </c>
    </row>
    <row r="97" spans="1:14">
      <c r="A97" t="str">
        <f t="shared" si="1"/>
        <v>860.2</v>
      </c>
      <c r="B97">
        <v>860</v>
      </c>
      <c r="C97" t="s">
        <v>84</v>
      </c>
      <c r="D97" t="s">
        <v>85</v>
      </c>
      <c r="E97" t="s">
        <v>220</v>
      </c>
      <c r="F97">
        <v>2</v>
      </c>
      <c r="G97">
        <v>2017</v>
      </c>
      <c r="H97">
        <v>1509</v>
      </c>
      <c r="I97">
        <v>404</v>
      </c>
      <c r="J97">
        <v>281</v>
      </c>
      <c r="K97">
        <v>39</v>
      </c>
      <c r="L97">
        <v>0</v>
      </c>
      <c r="M97">
        <v>2233</v>
      </c>
      <c r="N97">
        <v>41</v>
      </c>
    </row>
    <row r="98" spans="1:14">
      <c r="A98" t="str">
        <f t="shared" si="1"/>
        <v>1069.2</v>
      </c>
      <c r="B98">
        <v>1069</v>
      </c>
      <c r="C98" t="s">
        <v>180</v>
      </c>
      <c r="D98" t="s">
        <v>181</v>
      </c>
      <c r="E98" t="s">
        <v>220</v>
      </c>
      <c r="F98">
        <v>2</v>
      </c>
      <c r="G98">
        <v>2017</v>
      </c>
      <c r="H98">
        <v>8</v>
      </c>
      <c r="I98">
        <v>-12</v>
      </c>
      <c r="J98">
        <v>0</v>
      </c>
      <c r="K98">
        <v>0</v>
      </c>
      <c r="L98">
        <v>0</v>
      </c>
      <c r="M98">
        <v>-4</v>
      </c>
      <c r="N98">
        <v>34</v>
      </c>
    </row>
    <row r="99" spans="1:14">
      <c r="A99" t="str">
        <f t="shared" si="1"/>
        <v>1073.2</v>
      </c>
      <c r="B99">
        <v>1073</v>
      </c>
      <c r="C99" t="s">
        <v>149</v>
      </c>
      <c r="D99" t="s">
        <v>150</v>
      </c>
      <c r="E99" t="s">
        <v>220</v>
      </c>
      <c r="F99">
        <v>2</v>
      </c>
      <c r="G99">
        <v>2017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38</v>
      </c>
    </row>
    <row r="100" spans="1:14">
      <c r="A100" t="str">
        <f t="shared" si="1"/>
        <v>1139.2</v>
      </c>
      <c r="B100">
        <v>1139</v>
      </c>
      <c r="C100" t="s">
        <v>61</v>
      </c>
      <c r="D100" t="s">
        <v>62</v>
      </c>
      <c r="E100" t="s">
        <v>220</v>
      </c>
      <c r="F100">
        <v>2</v>
      </c>
      <c r="G100">
        <v>2017</v>
      </c>
      <c r="H100">
        <v>7138</v>
      </c>
      <c r="I100">
        <v>862</v>
      </c>
      <c r="J100">
        <v>1221</v>
      </c>
      <c r="K100">
        <v>292</v>
      </c>
      <c r="L100">
        <v>0</v>
      </c>
      <c r="M100">
        <v>9513</v>
      </c>
      <c r="N100">
        <v>41</v>
      </c>
    </row>
    <row r="101" spans="1:14">
      <c r="A101" t="str">
        <f t="shared" si="1"/>
        <v>1143.2</v>
      </c>
      <c r="B101">
        <v>1143</v>
      </c>
      <c r="C101" t="s">
        <v>159</v>
      </c>
      <c r="D101" t="s">
        <v>27</v>
      </c>
      <c r="E101" t="s">
        <v>220</v>
      </c>
      <c r="F101">
        <v>2</v>
      </c>
      <c r="G101">
        <v>2017</v>
      </c>
      <c r="H101">
        <v>1371</v>
      </c>
      <c r="I101">
        <v>318</v>
      </c>
      <c r="J101">
        <v>364</v>
      </c>
      <c r="K101">
        <v>158</v>
      </c>
      <c r="L101">
        <v>0</v>
      </c>
      <c r="M101">
        <v>2211</v>
      </c>
      <c r="N101">
        <v>41</v>
      </c>
    </row>
    <row r="102" spans="1:14">
      <c r="A102" t="str">
        <f t="shared" si="1"/>
        <v>1318.2</v>
      </c>
      <c r="B102">
        <v>1318</v>
      </c>
      <c r="C102" t="s">
        <v>67</v>
      </c>
      <c r="D102" t="s">
        <v>68</v>
      </c>
      <c r="E102" t="s">
        <v>220</v>
      </c>
      <c r="F102">
        <v>2</v>
      </c>
      <c r="G102">
        <v>2017</v>
      </c>
      <c r="H102">
        <v>870</v>
      </c>
      <c r="I102">
        <v>193</v>
      </c>
      <c r="J102">
        <v>131</v>
      </c>
      <c r="K102">
        <v>19</v>
      </c>
      <c r="L102">
        <v>0</v>
      </c>
      <c r="M102">
        <v>1213</v>
      </c>
      <c r="N102">
        <v>41</v>
      </c>
    </row>
    <row r="103" spans="1:14">
      <c r="A103" t="str">
        <f t="shared" si="1"/>
        <v>1319.2</v>
      </c>
      <c r="B103">
        <v>1319</v>
      </c>
      <c r="C103" t="s">
        <v>69</v>
      </c>
      <c r="D103" t="s">
        <v>70</v>
      </c>
      <c r="E103" t="s">
        <v>220</v>
      </c>
      <c r="F103">
        <v>2</v>
      </c>
      <c r="G103">
        <v>2017</v>
      </c>
      <c r="H103">
        <v>2521</v>
      </c>
      <c r="I103">
        <v>305</v>
      </c>
      <c r="J103">
        <v>210</v>
      </c>
      <c r="K103">
        <v>45</v>
      </c>
      <c r="L103">
        <v>0</v>
      </c>
      <c r="M103">
        <v>3081</v>
      </c>
      <c r="N103">
        <v>32</v>
      </c>
    </row>
    <row r="104" spans="1:14">
      <c r="A104" t="str">
        <f t="shared" si="1"/>
        <v>1326.2</v>
      </c>
      <c r="B104">
        <v>1326</v>
      </c>
      <c r="C104" t="s">
        <v>22</v>
      </c>
      <c r="D104" t="s">
        <v>23</v>
      </c>
      <c r="E104" t="s">
        <v>220</v>
      </c>
      <c r="F104">
        <v>2</v>
      </c>
      <c r="G104">
        <v>2017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37</v>
      </c>
    </row>
    <row r="105" spans="1:14">
      <c r="A105" t="str">
        <f t="shared" si="1"/>
        <v>1950.2</v>
      </c>
      <c r="B105">
        <v>1950</v>
      </c>
      <c r="C105" t="s">
        <v>36</v>
      </c>
      <c r="D105" t="s">
        <v>25</v>
      </c>
      <c r="E105" t="s">
        <v>220</v>
      </c>
      <c r="F105">
        <v>2</v>
      </c>
      <c r="G105">
        <v>2017</v>
      </c>
      <c r="H105">
        <v>11291</v>
      </c>
      <c r="I105">
        <v>1904</v>
      </c>
      <c r="J105">
        <v>1362</v>
      </c>
      <c r="K105">
        <v>227</v>
      </c>
      <c r="L105">
        <v>0</v>
      </c>
      <c r="M105">
        <v>14784</v>
      </c>
      <c r="N105">
        <v>34</v>
      </c>
    </row>
    <row r="106" spans="1:14">
      <c r="A106" t="str">
        <f t="shared" si="1"/>
        <v>2010.2</v>
      </c>
      <c r="B106">
        <v>2010</v>
      </c>
      <c r="C106" t="s">
        <v>72</v>
      </c>
      <c r="D106" t="s">
        <v>73</v>
      </c>
      <c r="E106" t="s">
        <v>220</v>
      </c>
      <c r="F106">
        <v>2</v>
      </c>
      <c r="G106">
        <v>2017</v>
      </c>
      <c r="H106">
        <v>472</v>
      </c>
      <c r="I106">
        <v>149</v>
      </c>
      <c r="J106">
        <v>-295</v>
      </c>
      <c r="K106">
        <v>-60</v>
      </c>
      <c r="L106">
        <v>0</v>
      </c>
      <c r="M106">
        <v>266</v>
      </c>
      <c r="N106">
        <v>41</v>
      </c>
    </row>
    <row r="107" spans="1:14">
      <c r="A107" t="str">
        <f t="shared" si="1"/>
        <v>2215.2</v>
      </c>
      <c r="B107">
        <v>2215</v>
      </c>
      <c r="C107" t="s">
        <v>78</v>
      </c>
      <c r="D107" t="s">
        <v>79</v>
      </c>
      <c r="E107" t="s">
        <v>220</v>
      </c>
      <c r="F107">
        <v>2</v>
      </c>
      <c r="G107">
        <v>2017</v>
      </c>
      <c r="H107">
        <v>500</v>
      </c>
      <c r="I107">
        <v>244</v>
      </c>
      <c r="J107">
        <v>171</v>
      </c>
      <c r="K107">
        <v>42</v>
      </c>
      <c r="L107">
        <v>0</v>
      </c>
      <c r="M107">
        <v>957</v>
      </c>
      <c r="N107">
        <v>33</v>
      </c>
    </row>
    <row r="108" spans="1:14">
      <c r="A108" t="str">
        <f t="shared" si="1"/>
        <v>2245.2</v>
      </c>
      <c r="B108">
        <v>2245</v>
      </c>
      <c r="C108" t="s">
        <v>76</v>
      </c>
      <c r="D108" t="s">
        <v>77</v>
      </c>
      <c r="E108" t="s">
        <v>220</v>
      </c>
      <c r="F108">
        <v>2</v>
      </c>
      <c r="G108">
        <v>2017</v>
      </c>
      <c r="H108">
        <v>309</v>
      </c>
      <c r="I108">
        <v>106</v>
      </c>
      <c r="J108">
        <v>219</v>
      </c>
      <c r="K108">
        <v>0</v>
      </c>
      <c r="L108">
        <v>0</v>
      </c>
      <c r="M108">
        <v>634</v>
      </c>
      <c r="N108">
        <v>38</v>
      </c>
    </row>
    <row r="109" spans="1:14">
      <c r="A109" t="str">
        <f t="shared" si="1"/>
        <v>2425.2</v>
      </c>
      <c r="B109">
        <v>2425</v>
      </c>
      <c r="C109" t="s">
        <v>80</v>
      </c>
      <c r="D109" t="s">
        <v>24</v>
      </c>
      <c r="E109" t="s">
        <v>220</v>
      </c>
      <c r="F109">
        <v>2</v>
      </c>
      <c r="G109">
        <v>2017</v>
      </c>
      <c r="H109">
        <v>3039</v>
      </c>
      <c r="I109">
        <v>201</v>
      </c>
      <c r="J109">
        <v>93</v>
      </c>
      <c r="K109">
        <v>214</v>
      </c>
      <c r="L109">
        <v>0</v>
      </c>
      <c r="M109">
        <v>3547</v>
      </c>
      <c r="N109">
        <v>38</v>
      </c>
    </row>
    <row r="110" spans="1:14">
      <c r="A110" t="str">
        <f t="shared" si="1"/>
        <v>2496.2</v>
      </c>
      <c r="B110">
        <v>2496</v>
      </c>
      <c r="C110" t="s">
        <v>240</v>
      </c>
      <c r="D110" t="s">
        <v>241</v>
      </c>
      <c r="E110" t="s">
        <v>220</v>
      </c>
      <c r="F110">
        <v>2</v>
      </c>
      <c r="G110">
        <v>2017</v>
      </c>
      <c r="H110">
        <v>1255</v>
      </c>
      <c r="I110">
        <v>10</v>
      </c>
      <c r="J110">
        <v>61</v>
      </c>
      <c r="K110">
        <v>17</v>
      </c>
      <c r="L110">
        <v>0</v>
      </c>
      <c r="M110">
        <v>1343</v>
      </c>
      <c r="N110">
        <v>34</v>
      </c>
    </row>
    <row r="111" spans="1:14">
      <c r="A111" t="str">
        <f t="shared" si="1"/>
        <v>2611.2</v>
      </c>
      <c r="B111">
        <v>2611</v>
      </c>
      <c r="C111" t="s">
        <v>81</v>
      </c>
      <c r="D111" t="s">
        <v>82</v>
      </c>
      <c r="E111" t="s">
        <v>220</v>
      </c>
      <c r="F111">
        <v>2</v>
      </c>
      <c r="G111">
        <v>2017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41</v>
      </c>
    </row>
    <row r="112" spans="1:14">
      <c r="A112" t="str">
        <f t="shared" si="1"/>
        <v>2700.2</v>
      </c>
      <c r="B112">
        <v>2700</v>
      </c>
      <c r="C112" t="s">
        <v>151</v>
      </c>
      <c r="D112" t="s">
        <v>152</v>
      </c>
      <c r="E112" t="s">
        <v>220</v>
      </c>
      <c r="F112">
        <v>2</v>
      </c>
      <c r="G112">
        <v>2017</v>
      </c>
      <c r="H112">
        <v>2184</v>
      </c>
      <c r="I112">
        <v>346</v>
      </c>
      <c r="J112">
        <v>443</v>
      </c>
      <c r="K112">
        <v>66</v>
      </c>
      <c r="L112">
        <v>0</v>
      </c>
      <c r="M112">
        <v>3039</v>
      </c>
      <c r="N112">
        <v>34</v>
      </c>
    </row>
    <row r="113" spans="1:14">
      <c r="A113" t="str">
        <f t="shared" si="1"/>
        <v>2715.2</v>
      </c>
      <c r="B113">
        <v>2715</v>
      </c>
      <c r="C113" t="s">
        <v>162</v>
      </c>
      <c r="D113" t="s">
        <v>163</v>
      </c>
      <c r="E113" t="s">
        <v>220</v>
      </c>
      <c r="F113">
        <v>2</v>
      </c>
      <c r="G113">
        <v>2017</v>
      </c>
      <c r="H113">
        <v>679</v>
      </c>
      <c r="I113">
        <v>171</v>
      </c>
      <c r="J113">
        <v>100</v>
      </c>
      <c r="K113">
        <v>56</v>
      </c>
      <c r="L113">
        <v>0</v>
      </c>
      <c r="M113">
        <v>1006</v>
      </c>
      <c r="N113">
        <v>38</v>
      </c>
    </row>
    <row r="114" spans="1:14">
      <c r="A114" t="str">
        <f t="shared" si="1"/>
        <v>2744.2</v>
      </c>
      <c r="B114">
        <v>2744</v>
      </c>
      <c r="C114" t="s">
        <v>164</v>
      </c>
      <c r="D114" t="s">
        <v>165</v>
      </c>
      <c r="E114" t="s">
        <v>220</v>
      </c>
      <c r="F114">
        <v>2</v>
      </c>
      <c r="G114">
        <v>2017</v>
      </c>
      <c r="H114">
        <v>1768</v>
      </c>
      <c r="I114">
        <v>269</v>
      </c>
      <c r="J114">
        <v>177</v>
      </c>
      <c r="K114">
        <v>68</v>
      </c>
      <c r="L114">
        <v>0</v>
      </c>
      <c r="M114">
        <v>2282</v>
      </c>
      <c r="N114">
        <v>33</v>
      </c>
    </row>
    <row r="115" spans="1:14">
      <c r="A115" t="str">
        <f t="shared" si="1"/>
        <v>2791.2</v>
      </c>
      <c r="B115">
        <v>2791</v>
      </c>
      <c r="C115" t="s">
        <v>86</v>
      </c>
      <c r="D115" t="s">
        <v>29</v>
      </c>
      <c r="E115" t="s">
        <v>220</v>
      </c>
      <c r="F115">
        <v>2</v>
      </c>
      <c r="G115">
        <v>2017</v>
      </c>
      <c r="H115">
        <v>947</v>
      </c>
      <c r="I115">
        <v>167</v>
      </c>
      <c r="J115">
        <v>434</v>
      </c>
      <c r="K115">
        <v>59</v>
      </c>
      <c r="L115">
        <v>0</v>
      </c>
      <c r="M115">
        <v>1607</v>
      </c>
      <c r="N115">
        <v>37</v>
      </c>
    </row>
    <row r="116" spans="1:14">
      <c r="A116" t="str">
        <f t="shared" si="1"/>
        <v>3396.2</v>
      </c>
      <c r="B116">
        <v>3396</v>
      </c>
      <c r="C116" t="s">
        <v>88</v>
      </c>
      <c r="D116" t="s">
        <v>89</v>
      </c>
      <c r="E116" t="s">
        <v>220</v>
      </c>
      <c r="F116">
        <v>2</v>
      </c>
      <c r="G116">
        <v>2017</v>
      </c>
      <c r="H116">
        <v>1438</v>
      </c>
      <c r="I116">
        <v>230</v>
      </c>
      <c r="J116">
        <v>427</v>
      </c>
      <c r="K116">
        <v>74</v>
      </c>
      <c r="L116">
        <v>0</v>
      </c>
      <c r="M116">
        <v>2169</v>
      </c>
      <c r="N116">
        <v>38</v>
      </c>
    </row>
    <row r="117" spans="1:14">
      <c r="A117" t="str">
        <f t="shared" si="1"/>
        <v>3477.2</v>
      </c>
      <c r="B117">
        <v>3477</v>
      </c>
      <c r="C117" t="s">
        <v>184</v>
      </c>
      <c r="D117" t="s">
        <v>185</v>
      </c>
      <c r="E117" t="s">
        <v>220</v>
      </c>
      <c r="F117">
        <v>2</v>
      </c>
      <c r="G117">
        <v>2017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40</v>
      </c>
    </row>
    <row r="118" spans="1:14">
      <c r="A118" t="str">
        <f t="shared" si="1"/>
        <v>3632.2</v>
      </c>
      <c r="B118">
        <v>3632</v>
      </c>
      <c r="C118" t="s">
        <v>90</v>
      </c>
      <c r="D118" t="s">
        <v>91</v>
      </c>
      <c r="E118" t="s">
        <v>220</v>
      </c>
      <c r="F118">
        <v>2</v>
      </c>
      <c r="G118">
        <v>2017</v>
      </c>
      <c r="H118">
        <v>66</v>
      </c>
      <c r="I118">
        <v>49</v>
      </c>
      <c r="J118">
        <v>82</v>
      </c>
      <c r="K118">
        <v>0</v>
      </c>
      <c r="L118">
        <v>0</v>
      </c>
      <c r="M118">
        <v>197</v>
      </c>
      <c r="N118">
        <v>40</v>
      </c>
    </row>
    <row r="119" spans="1:14">
      <c r="A119" t="str">
        <f t="shared" si="1"/>
        <v>3671.2</v>
      </c>
      <c r="B119">
        <v>3671</v>
      </c>
      <c r="C119" t="s">
        <v>182</v>
      </c>
      <c r="D119" t="s">
        <v>183</v>
      </c>
      <c r="E119" t="s">
        <v>220</v>
      </c>
      <c r="F119">
        <v>2</v>
      </c>
      <c r="G119">
        <v>2017</v>
      </c>
      <c r="H119">
        <v>1348</v>
      </c>
      <c r="I119">
        <v>129</v>
      </c>
      <c r="J119">
        <v>188</v>
      </c>
      <c r="K119">
        <v>42</v>
      </c>
      <c r="L119">
        <v>0</v>
      </c>
      <c r="M119">
        <v>1707</v>
      </c>
      <c r="N119">
        <v>41</v>
      </c>
    </row>
    <row r="120" spans="1:14">
      <c r="A120" t="str">
        <f t="shared" si="1"/>
        <v>3681.2</v>
      </c>
      <c r="B120">
        <v>3681</v>
      </c>
      <c r="C120" t="s">
        <v>92</v>
      </c>
      <c r="D120" t="s">
        <v>93</v>
      </c>
      <c r="E120" t="s">
        <v>220</v>
      </c>
      <c r="F120">
        <v>2</v>
      </c>
      <c r="G120">
        <v>2017</v>
      </c>
      <c r="H120">
        <v>2416</v>
      </c>
      <c r="I120">
        <v>337</v>
      </c>
      <c r="J120">
        <v>660</v>
      </c>
      <c r="K120">
        <v>73</v>
      </c>
      <c r="L120">
        <v>0</v>
      </c>
      <c r="M120">
        <v>3486</v>
      </c>
      <c r="N120">
        <v>40</v>
      </c>
    </row>
    <row r="121" spans="1:14">
      <c r="A121" t="str">
        <f t="shared" si="1"/>
        <v>3686.2</v>
      </c>
      <c r="B121">
        <v>3686</v>
      </c>
      <c r="C121" t="s">
        <v>166</v>
      </c>
      <c r="D121" t="s">
        <v>167</v>
      </c>
      <c r="E121" t="s">
        <v>220</v>
      </c>
      <c r="F121">
        <v>2</v>
      </c>
      <c r="G121">
        <v>2017</v>
      </c>
      <c r="H121">
        <v>1358</v>
      </c>
      <c r="I121">
        <v>284</v>
      </c>
      <c r="J121">
        <v>373</v>
      </c>
      <c r="K121">
        <v>46</v>
      </c>
      <c r="L121">
        <v>0</v>
      </c>
      <c r="M121">
        <v>2061</v>
      </c>
      <c r="N121">
        <v>40</v>
      </c>
    </row>
    <row r="122" spans="1:14">
      <c r="A122" t="str">
        <f t="shared" si="1"/>
        <v>3841.2</v>
      </c>
      <c r="B122">
        <v>3841</v>
      </c>
      <c r="C122" t="s">
        <v>186</v>
      </c>
      <c r="D122" t="s">
        <v>187</v>
      </c>
      <c r="E122" t="s">
        <v>220</v>
      </c>
      <c r="F122">
        <v>2</v>
      </c>
      <c r="G122">
        <v>2017</v>
      </c>
      <c r="H122">
        <v>805</v>
      </c>
      <c r="I122">
        <v>86</v>
      </c>
      <c r="J122">
        <v>154</v>
      </c>
      <c r="K122">
        <v>37</v>
      </c>
      <c r="L122">
        <v>0</v>
      </c>
      <c r="M122">
        <v>1082</v>
      </c>
      <c r="N122">
        <v>33</v>
      </c>
    </row>
    <row r="123" spans="1:14">
      <c r="A123" t="str">
        <f t="shared" si="1"/>
        <v>3915.2</v>
      </c>
      <c r="B123">
        <v>3915</v>
      </c>
      <c r="C123" t="s">
        <v>94</v>
      </c>
      <c r="D123" t="s">
        <v>95</v>
      </c>
      <c r="E123" t="s">
        <v>220</v>
      </c>
      <c r="F123">
        <v>2</v>
      </c>
      <c r="G123">
        <v>2017</v>
      </c>
      <c r="H123">
        <v>1505</v>
      </c>
      <c r="I123">
        <v>85</v>
      </c>
      <c r="J123">
        <v>289</v>
      </c>
      <c r="K123">
        <v>0</v>
      </c>
      <c r="L123">
        <v>0</v>
      </c>
      <c r="M123">
        <v>1879</v>
      </c>
      <c r="N123">
        <v>41</v>
      </c>
    </row>
    <row r="124" spans="1:14">
      <c r="A124" t="str">
        <f t="shared" si="1"/>
        <v>4020.2</v>
      </c>
      <c r="B124">
        <v>4020</v>
      </c>
      <c r="C124" t="s">
        <v>98</v>
      </c>
      <c r="D124" t="s">
        <v>99</v>
      </c>
      <c r="E124" t="s">
        <v>220</v>
      </c>
      <c r="F124">
        <v>2</v>
      </c>
      <c r="G124">
        <v>2017</v>
      </c>
      <c r="H124">
        <v>381</v>
      </c>
      <c r="I124">
        <v>118</v>
      </c>
      <c r="J124">
        <v>134</v>
      </c>
      <c r="K124">
        <v>-16</v>
      </c>
      <c r="L124">
        <v>0</v>
      </c>
      <c r="M124">
        <v>617</v>
      </c>
      <c r="N124">
        <v>34</v>
      </c>
    </row>
    <row r="125" spans="1:14">
      <c r="A125" t="str">
        <f t="shared" si="1"/>
        <v>4065.2</v>
      </c>
      <c r="B125">
        <v>4065</v>
      </c>
      <c r="C125" t="s">
        <v>96</v>
      </c>
      <c r="D125" t="s">
        <v>97</v>
      </c>
      <c r="E125" t="s">
        <v>220</v>
      </c>
      <c r="F125">
        <v>2</v>
      </c>
      <c r="G125">
        <v>2017</v>
      </c>
      <c r="H125">
        <v>3223</v>
      </c>
      <c r="I125">
        <v>285</v>
      </c>
      <c r="J125">
        <v>321</v>
      </c>
      <c r="K125">
        <v>136</v>
      </c>
      <c r="L125">
        <v>0</v>
      </c>
      <c r="M125">
        <v>3965</v>
      </c>
      <c r="N125">
        <v>37</v>
      </c>
    </row>
    <row r="126" spans="1:14">
      <c r="A126" t="str">
        <f t="shared" si="1"/>
        <v>4190.2</v>
      </c>
      <c r="B126">
        <v>4190</v>
      </c>
      <c r="C126" t="s">
        <v>158</v>
      </c>
      <c r="D126" t="s">
        <v>41</v>
      </c>
      <c r="E126" t="s">
        <v>220</v>
      </c>
      <c r="F126">
        <v>2</v>
      </c>
      <c r="G126">
        <v>2017</v>
      </c>
      <c r="H126">
        <v>0</v>
      </c>
      <c r="I126">
        <v>0</v>
      </c>
      <c r="J126">
        <v>-95</v>
      </c>
      <c r="K126">
        <v>0</v>
      </c>
      <c r="L126">
        <v>0</v>
      </c>
      <c r="M126">
        <v>-95</v>
      </c>
      <c r="N126">
        <v>38</v>
      </c>
    </row>
    <row r="127" spans="1:14">
      <c r="A127" t="str">
        <f t="shared" si="1"/>
        <v>4475.2</v>
      </c>
      <c r="B127">
        <v>4475</v>
      </c>
      <c r="C127" t="s">
        <v>100</v>
      </c>
      <c r="D127" t="s">
        <v>44</v>
      </c>
      <c r="E127" t="s">
        <v>220</v>
      </c>
      <c r="F127">
        <v>2</v>
      </c>
      <c r="G127">
        <v>2017</v>
      </c>
      <c r="H127">
        <v>944</v>
      </c>
      <c r="I127">
        <v>140</v>
      </c>
      <c r="J127">
        <v>217</v>
      </c>
      <c r="K127">
        <v>0</v>
      </c>
      <c r="L127">
        <v>0</v>
      </c>
      <c r="M127">
        <v>1301</v>
      </c>
      <c r="N127">
        <v>38</v>
      </c>
    </row>
    <row r="128" spans="1:14">
      <c r="A128" t="str">
        <f t="shared" si="1"/>
        <v>4630.2</v>
      </c>
      <c r="B128">
        <v>4630</v>
      </c>
      <c r="C128" t="s">
        <v>151</v>
      </c>
      <c r="D128" t="s">
        <v>153</v>
      </c>
      <c r="E128" t="s">
        <v>220</v>
      </c>
      <c r="F128">
        <v>2</v>
      </c>
      <c r="G128">
        <v>2017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41</v>
      </c>
    </row>
    <row r="129" spans="1:14">
      <c r="A129" t="str">
        <f t="shared" si="1"/>
        <v>5429.2</v>
      </c>
      <c r="B129">
        <v>5429</v>
      </c>
      <c r="C129" t="s">
        <v>74</v>
      </c>
      <c r="D129" t="s">
        <v>75</v>
      </c>
      <c r="E129" t="s">
        <v>220</v>
      </c>
      <c r="F129">
        <v>2</v>
      </c>
      <c r="G129">
        <v>2017</v>
      </c>
      <c r="H129">
        <v>3173</v>
      </c>
      <c r="I129">
        <v>224</v>
      </c>
      <c r="J129">
        <v>532</v>
      </c>
      <c r="K129">
        <v>11</v>
      </c>
      <c r="L129">
        <v>0</v>
      </c>
      <c r="M129">
        <v>3940</v>
      </c>
      <c r="N129">
        <v>34</v>
      </c>
    </row>
    <row r="130" spans="1:14">
      <c r="A130" t="str">
        <f t="shared" si="1"/>
        <v>5436.2</v>
      </c>
      <c r="B130">
        <v>5436</v>
      </c>
      <c r="C130" t="s">
        <v>103</v>
      </c>
      <c r="D130" t="s">
        <v>104</v>
      </c>
      <c r="E130" t="s">
        <v>220</v>
      </c>
      <c r="F130">
        <v>2</v>
      </c>
      <c r="G130">
        <v>2017</v>
      </c>
      <c r="H130">
        <v>1977</v>
      </c>
      <c r="I130">
        <v>109</v>
      </c>
      <c r="J130">
        <v>287</v>
      </c>
      <c r="K130">
        <v>88</v>
      </c>
      <c r="L130">
        <v>0</v>
      </c>
      <c r="M130">
        <v>2461</v>
      </c>
      <c r="N130">
        <v>33</v>
      </c>
    </row>
    <row r="131" spans="1:14">
      <c r="A131" t="str">
        <f t="shared" ref="A131:A194" si="2">$B131&amp;"."&amp;F131</f>
        <v>5481.2</v>
      </c>
      <c r="B131">
        <v>5481</v>
      </c>
      <c r="C131" t="s">
        <v>105</v>
      </c>
      <c r="D131" t="s">
        <v>42</v>
      </c>
      <c r="E131" t="s">
        <v>220</v>
      </c>
      <c r="F131">
        <v>2</v>
      </c>
      <c r="G131">
        <v>2017</v>
      </c>
      <c r="H131">
        <v>554</v>
      </c>
      <c r="I131">
        <v>264</v>
      </c>
      <c r="J131">
        <v>497</v>
      </c>
      <c r="K131">
        <v>16</v>
      </c>
      <c r="L131">
        <v>0</v>
      </c>
      <c r="M131">
        <v>1331</v>
      </c>
      <c r="N131">
        <v>34</v>
      </c>
    </row>
    <row r="132" spans="1:14">
      <c r="A132" t="str">
        <f t="shared" si="2"/>
        <v>5532.2</v>
      </c>
      <c r="B132">
        <v>5532</v>
      </c>
      <c r="C132" t="s">
        <v>59</v>
      </c>
      <c r="D132" t="s">
        <v>60</v>
      </c>
      <c r="E132" t="s">
        <v>220</v>
      </c>
      <c r="F132">
        <v>2</v>
      </c>
      <c r="G132">
        <v>2017</v>
      </c>
      <c r="H132">
        <v>575</v>
      </c>
      <c r="I132">
        <v>-4</v>
      </c>
      <c r="J132">
        <v>336</v>
      </c>
      <c r="K132">
        <v>45</v>
      </c>
      <c r="L132">
        <v>0</v>
      </c>
      <c r="M132">
        <v>952</v>
      </c>
      <c r="N132">
        <v>40</v>
      </c>
    </row>
    <row r="133" spans="1:14">
      <c r="A133" t="str">
        <f t="shared" si="2"/>
        <v>5550.2</v>
      </c>
      <c r="B133">
        <v>5550</v>
      </c>
      <c r="C133" t="s">
        <v>83</v>
      </c>
      <c r="D133" t="s">
        <v>43</v>
      </c>
      <c r="E133" t="s">
        <v>220</v>
      </c>
      <c r="F133">
        <v>2</v>
      </c>
      <c r="G133">
        <v>2017</v>
      </c>
      <c r="H133">
        <v>1070</v>
      </c>
      <c r="I133">
        <v>682</v>
      </c>
      <c r="J133">
        <v>799</v>
      </c>
      <c r="K133">
        <v>130</v>
      </c>
      <c r="L133">
        <v>0</v>
      </c>
      <c r="M133">
        <v>2681</v>
      </c>
      <c r="N133">
        <v>38</v>
      </c>
    </row>
    <row r="134" spans="1:14">
      <c r="A134" t="str">
        <f t="shared" si="2"/>
        <v>6065.2</v>
      </c>
      <c r="B134">
        <v>6065</v>
      </c>
      <c r="C134" t="s">
        <v>106</v>
      </c>
      <c r="D134" t="s">
        <v>107</v>
      </c>
      <c r="E134" t="s">
        <v>220</v>
      </c>
      <c r="F134">
        <v>2</v>
      </c>
      <c r="G134">
        <v>2017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33</v>
      </c>
    </row>
    <row r="135" spans="1:14">
      <c r="A135" t="str">
        <f t="shared" si="2"/>
        <v>6219.2</v>
      </c>
      <c r="B135">
        <v>6219</v>
      </c>
      <c r="C135" t="s">
        <v>110</v>
      </c>
      <c r="D135" t="s">
        <v>29</v>
      </c>
      <c r="E135" t="s">
        <v>220</v>
      </c>
      <c r="F135">
        <v>2</v>
      </c>
      <c r="G135">
        <v>2017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37</v>
      </c>
    </row>
    <row r="136" spans="1:14">
      <c r="A136" t="str">
        <f t="shared" si="2"/>
        <v>6690.2</v>
      </c>
      <c r="B136">
        <v>6690</v>
      </c>
      <c r="C136" t="s">
        <v>111</v>
      </c>
      <c r="D136" t="s">
        <v>112</v>
      </c>
      <c r="E136" t="s">
        <v>220</v>
      </c>
      <c r="F136">
        <v>2</v>
      </c>
      <c r="G136">
        <v>2017</v>
      </c>
      <c r="H136">
        <v>3448</v>
      </c>
      <c r="I136">
        <v>557</v>
      </c>
      <c r="J136">
        <v>797</v>
      </c>
      <c r="K136">
        <v>30</v>
      </c>
      <c r="L136">
        <v>0</v>
      </c>
      <c r="M136">
        <v>4832</v>
      </c>
      <c r="N136">
        <v>34</v>
      </c>
    </row>
    <row r="137" spans="1:14">
      <c r="A137" t="str">
        <f t="shared" si="2"/>
        <v>6691.2</v>
      </c>
      <c r="B137">
        <v>6691</v>
      </c>
      <c r="C137" t="s">
        <v>113</v>
      </c>
      <c r="D137" t="s">
        <v>114</v>
      </c>
      <c r="E137" t="s">
        <v>220</v>
      </c>
      <c r="F137">
        <v>2</v>
      </c>
      <c r="G137">
        <v>2017</v>
      </c>
      <c r="H137">
        <v>540</v>
      </c>
      <c r="I137">
        <v>163</v>
      </c>
      <c r="J137">
        <v>340</v>
      </c>
      <c r="K137">
        <v>27</v>
      </c>
      <c r="L137">
        <v>0</v>
      </c>
      <c r="M137">
        <v>1070</v>
      </c>
      <c r="N137">
        <v>34</v>
      </c>
    </row>
    <row r="138" spans="1:14">
      <c r="A138" t="str">
        <f t="shared" si="2"/>
        <v>6735.2</v>
      </c>
      <c r="B138">
        <v>6735</v>
      </c>
      <c r="C138" t="s">
        <v>102</v>
      </c>
      <c r="D138" t="s">
        <v>34</v>
      </c>
      <c r="E138" t="s">
        <v>220</v>
      </c>
      <c r="F138">
        <v>2</v>
      </c>
      <c r="G138">
        <v>2017</v>
      </c>
      <c r="H138">
        <v>445</v>
      </c>
      <c r="I138">
        <v>65</v>
      </c>
      <c r="J138">
        <v>0</v>
      </c>
      <c r="K138">
        <v>0</v>
      </c>
      <c r="L138">
        <v>0</v>
      </c>
      <c r="M138">
        <v>510</v>
      </c>
      <c r="N138">
        <v>40</v>
      </c>
    </row>
    <row r="139" spans="1:14">
      <c r="A139" t="str">
        <f t="shared" si="2"/>
        <v>6830.2</v>
      </c>
      <c r="B139">
        <v>6830</v>
      </c>
      <c r="C139" t="s">
        <v>101</v>
      </c>
      <c r="D139" t="s">
        <v>37</v>
      </c>
      <c r="E139" t="s">
        <v>220</v>
      </c>
      <c r="F139">
        <v>2</v>
      </c>
      <c r="G139">
        <v>2017</v>
      </c>
      <c r="H139">
        <v>479</v>
      </c>
      <c r="I139">
        <v>341</v>
      </c>
      <c r="J139">
        <v>284</v>
      </c>
      <c r="K139">
        <v>23</v>
      </c>
      <c r="L139">
        <v>0</v>
      </c>
      <c r="M139">
        <v>1127</v>
      </c>
      <c r="N139">
        <v>34</v>
      </c>
    </row>
    <row r="140" spans="1:14">
      <c r="A140" t="str">
        <f t="shared" si="2"/>
        <v>6887.2</v>
      </c>
      <c r="B140">
        <v>6887</v>
      </c>
      <c r="C140" t="s">
        <v>115</v>
      </c>
      <c r="D140" t="s">
        <v>116</v>
      </c>
      <c r="E140" t="s">
        <v>220</v>
      </c>
      <c r="F140">
        <v>2</v>
      </c>
      <c r="G140">
        <v>2017</v>
      </c>
      <c r="H140">
        <v>1332</v>
      </c>
      <c r="I140">
        <v>131</v>
      </c>
      <c r="J140">
        <v>296</v>
      </c>
      <c r="K140">
        <v>83</v>
      </c>
      <c r="L140">
        <v>0</v>
      </c>
      <c r="M140">
        <v>1842</v>
      </c>
      <c r="N140">
        <v>38</v>
      </c>
    </row>
    <row r="141" spans="1:14">
      <c r="A141" t="str">
        <f t="shared" si="2"/>
        <v>7064.2</v>
      </c>
      <c r="B141">
        <v>7064</v>
      </c>
      <c r="C141" t="s">
        <v>87</v>
      </c>
      <c r="D141" t="s">
        <v>40</v>
      </c>
      <c r="E141" t="s">
        <v>220</v>
      </c>
      <c r="F141">
        <v>2</v>
      </c>
      <c r="G141">
        <v>2017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33</v>
      </c>
    </row>
    <row r="142" spans="1:14">
      <c r="A142" t="str">
        <f t="shared" si="2"/>
        <v>7076.2</v>
      </c>
      <c r="B142">
        <v>7076</v>
      </c>
      <c r="C142" t="s">
        <v>249</v>
      </c>
      <c r="D142" t="s">
        <v>250</v>
      </c>
      <c r="E142" t="s">
        <v>220</v>
      </c>
      <c r="F142">
        <v>2</v>
      </c>
      <c r="G142">
        <v>2017</v>
      </c>
      <c r="H142">
        <v>1761</v>
      </c>
      <c r="I142">
        <v>263</v>
      </c>
      <c r="J142">
        <v>277</v>
      </c>
      <c r="K142">
        <v>0</v>
      </c>
      <c r="L142">
        <v>0</v>
      </c>
      <c r="M142">
        <v>2301</v>
      </c>
      <c r="N142">
        <v>38</v>
      </c>
    </row>
    <row r="143" spans="1:14">
      <c r="A143" t="str">
        <f t="shared" si="2"/>
        <v>7081.2</v>
      </c>
      <c r="B143">
        <v>7081</v>
      </c>
      <c r="C143" t="s">
        <v>245</v>
      </c>
      <c r="D143" t="s">
        <v>246</v>
      </c>
      <c r="E143" t="s">
        <v>220</v>
      </c>
      <c r="F143">
        <v>2</v>
      </c>
      <c r="G143">
        <v>2017</v>
      </c>
      <c r="H143">
        <v>391</v>
      </c>
      <c r="I143">
        <v>238</v>
      </c>
      <c r="J143">
        <v>341</v>
      </c>
      <c r="K143">
        <v>58</v>
      </c>
      <c r="L143">
        <v>0</v>
      </c>
      <c r="M143">
        <v>1028</v>
      </c>
      <c r="N143">
        <v>34</v>
      </c>
    </row>
    <row r="144" spans="1:14">
      <c r="A144" t="str">
        <f t="shared" si="2"/>
        <v>7115.2</v>
      </c>
      <c r="B144">
        <v>7115</v>
      </c>
      <c r="C144" t="s">
        <v>117</v>
      </c>
      <c r="D144" t="s">
        <v>118</v>
      </c>
      <c r="E144" t="s">
        <v>220</v>
      </c>
      <c r="F144">
        <v>2</v>
      </c>
      <c r="G144">
        <v>2017</v>
      </c>
      <c r="H144">
        <v>480</v>
      </c>
      <c r="I144">
        <v>91</v>
      </c>
      <c r="J144">
        <v>145</v>
      </c>
      <c r="K144">
        <v>-13</v>
      </c>
      <c r="L144">
        <v>0</v>
      </c>
      <c r="M144">
        <v>703</v>
      </c>
      <c r="N144">
        <v>40</v>
      </c>
    </row>
    <row r="145" spans="1:14">
      <c r="A145" t="str">
        <f t="shared" si="2"/>
        <v>7206.2</v>
      </c>
      <c r="B145">
        <v>7206</v>
      </c>
      <c r="C145" t="s">
        <v>119</v>
      </c>
      <c r="D145" t="s">
        <v>31</v>
      </c>
      <c r="E145" t="s">
        <v>220</v>
      </c>
      <c r="F145">
        <v>2</v>
      </c>
      <c r="G145">
        <v>2017</v>
      </c>
      <c r="H145">
        <v>1397</v>
      </c>
      <c r="I145">
        <v>115</v>
      </c>
      <c r="J145">
        <v>234</v>
      </c>
      <c r="K145">
        <v>115</v>
      </c>
      <c r="L145">
        <v>0</v>
      </c>
      <c r="M145">
        <v>1861</v>
      </c>
      <c r="N145">
        <v>41</v>
      </c>
    </row>
    <row r="146" spans="1:14">
      <c r="A146" t="str">
        <f t="shared" si="2"/>
        <v>7355.2</v>
      </c>
      <c r="B146">
        <v>7355</v>
      </c>
      <c r="C146" t="s">
        <v>168</v>
      </c>
      <c r="D146" t="s">
        <v>33</v>
      </c>
      <c r="E146" t="s">
        <v>220</v>
      </c>
      <c r="F146">
        <v>2</v>
      </c>
      <c r="G146">
        <v>2017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38</v>
      </c>
    </row>
    <row r="147" spans="1:14">
      <c r="A147" t="str">
        <f t="shared" si="2"/>
        <v>7625.2</v>
      </c>
      <c r="B147">
        <v>7625</v>
      </c>
      <c r="C147" t="s">
        <v>120</v>
      </c>
      <c r="D147" t="s">
        <v>27</v>
      </c>
      <c r="E147" t="s">
        <v>220</v>
      </c>
      <c r="F147">
        <v>2</v>
      </c>
      <c r="G147">
        <v>2017</v>
      </c>
      <c r="H147">
        <v>3248</v>
      </c>
      <c r="I147">
        <v>515</v>
      </c>
      <c r="J147">
        <v>213</v>
      </c>
      <c r="K147">
        <v>197</v>
      </c>
      <c r="L147">
        <v>0</v>
      </c>
      <c r="M147">
        <v>4173</v>
      </c>
      <c r="N147">
        <v>41</v>
      </c>
    </row>
    <row r="148" spans="1:14">
      <c r="A148" t="str">
        <f t="shared" si="2"/>
        <v>7780.2</v>
      </c>
      <c r="B148">
        <v>7780</v>
      </c>
      <c r="C148" t="s">
        <v>123</v>
      </c>
      <c r="D148" t="s">
        <v>124</v>
      </c>
      <c r="E148" t="s">
        <v>220</v>
      </c>
      <c r="F148">
        <v>2</v>
      </c>
      <c r="G148">
        <v>2017</v>
      </c>
      <c r="H148">
        <v>914</v>
      </c>
      <c r="I148">
        <v>19</v>
      </c>
      <c r="J148">
        <v>47</v>
      </c>
      <c r="K148">
        <v>67</v>
      </c>
      <c r="L148">
        <v>0</v>
      </c>
      <c r="M148">
        <v>1047</v>
      </c>
      <c r="N148">
        <v>33</v>
      </c>
    </row>
    <row r="149" spans="1:14">
      <c r="A149" t="str">
        <f t="shared" si="2"/>
        <v>7781.2</v>
      </c>
      <c r="B149">
        <v>7781</v>
      </c>
      <c r="C149" t="s">
        <v>66</v>
      </c>
      <c r="D149" t="s">
        <v>35</v>
      </c>
      <c r="E149" t="s">
        <v>220</v>
      </c>
      <c r="F149">
        <v>2</v>
      </c>
      <c r="G149">
        <v>2017</v>
      </c>
      <c r="H149">
        <v>550</v>
      </c>
      <c r="I149">
        <v>131</v>
      </c>
      <c r="J149">
        <v>325</v>
      </c>
      <c r="K149">
        <v>16</v>
      </c>
      <c r="L149">
        <v>0</v>
      </c>
      <c r="M149">
        <v>1022</v>
      </c>
      <c r="N149">
        <v>41</v>
      </c>
    </row>
    <row r="150" spans="1:14">
      <c r="A150" t="str">
        <f t="shared" si="2"/>
        <v>7808.2</v>
      </c>
      <c r="B150">
        <v>7808</v>
      </c>
      <c r="C150" t="s">
        <v>137</v>
      </c>
      <c r="D150" t="s">
        <v>125</v>
      </c>
      <c r="E150" t="s">
        <v>220</v>
      </c>
      <c r="F150">
        <v>2</v>
      </c>
      <c r="G150">
        <v>2017</v>
      </c>
      <c r="H150">
        <v>2321</v>
      </c>
      <c r="I150">
        <v>190</v>
      </c>
      <c r="J150">
        <v>221</v>
      </c>
      <c r="K150">
        <v>138</v>
      </c>
      <c r="L150">
        <v>0</v>
      </c>
      <c r="M150">
        <v>2870</v>
      </c>
      <c r="N150">
        <v>32</v>
      </c>
    </row>
    <row r="151" spans="1:14">
      <c r="A151" t="str">
        <f t="shared" si="2"/>
        <v>7810.2</v>
      </c>
      <c r="B151">
        <v>7810</v>
      </c>
      <c r="C151" t="s">
        <v>126</v>
      </c>
      <c r="D151" t="s">
        <v>127</v>
      </c>
      <c r="E151" t="s">
        <v>220</v>
      </c>
      <c r="F151">
        <v>2</v>
      </c>
      <c r="G151">
        <v>2017</v>
      </c>
      <c r="H151">
        <v>657</v>
      </c>
      <c r="I151">
        <v>44</v>
      </c>
      <c r="J151">
        <v>149</v>
      </c>
      <c r="K151">
        <v>23</v>
      </c>
      <c r="L151">
        <v>0</v>
      </c>
      <c r="M151">
        <v>873</v>
      </c>
      <c r="N151">
        <v>33</v>
      </c>
    </row>
    <row r="152" spans="1:14">
      <c r="A152" t="str">
        <f t="shared" si="2"/>
        <v>7823.2</v>
      </c>
      <c r="B152">
        <v>7823</v>
      </c>
      <c r="C152" t="s">
        <v>121</v>
      </c>
      <c r="D152" t="s">
        <v>122</v>
      </c>
      <c r="E152" t="s">
        <v>220</v>
      </c>
      <c r="F152">
        <v>2</v>
      </c>
      <c r="G152">
        <v>2017</v>
      </c>
      <c r="H152">
        <v>733</v>
      </c>
      <c r="I152">
        <v>252</v>
      </c>
      <c r="J152">
        <v>81</v>
      </c>
      <c r="K152">
        <v>97</v>
      </c>
      <c r="L152">
        <v>0</v>
      </c>
      <c r="M152">
        <v>1163</v>
      </c>
      <c r="N152">
        <v>32</v>
      </c>
    </row>
    <row r="153" spans="1:14">
      <c r="A153" t="str">
        <f t="shared" si="2"/>
        <v>7830.2</v>
      </c>
      <c r="B153">
        <v>7830</v>
      </c>
      <c r="C153" t="s">
        <v>134</v>
      </c>
      <c r="D153" t="s">
        <v>135</v>
      </c>
      <c r="E153" t="s">
        <v>220</v>
      </c>
      <c r="F153">
        <v>2</v>
      </c>
      <c r="G153">
        <v>2017</v>
      </c>
      <c r="H153">
        <v>1157</v>
      </c>
      <c r="I153">
        <v>125</v>
      </c>
      <c r="J153">
        <v>111</v>
      </c>
      <c r="K153">
        <v>0</v>
      </c>
      <c r="L153">
        <v>0</v>
      </c>
      <c r="M153">
        <v>1393</v>
      </c>
      <c r="N153">
        <v>34</v>
      </c>
    </row>
    <row r="154" spans="1:14">
      <c r="A154" t="str">
        <f t="shared" si="2"/>
        <v>7860.2</v>
      </c>
      <c r="B154">
        <v>7860</v>
      </c>
      <c r="C154" t="s">
        <v>128</v>
      </c>
      <c r="D154" t="s">
        <v>30</v>
      </c>
      <c r="E154" t="s">
        <v>220</v>
      </c>
      <c r="F154">
        <v>2</v>
      </c>
      <c r="G154">
        <v>2017</v>
      </c>
      <c r="H154">
        <v>1665</v>
      </c>
      <c r="I154">
        <v>174</v>
      </c>
      <c r="J154">
        <v>190</v>
      </c>
      <c r="K154">
        <v>28</v>
      </c>
      <c r="L154">
        <v>0</v>
      </c>
      <c r="M154">
        <v>2057</v>
      </c>
      <c r="N154">
        <v>33</v>
      </c>
    </row>
    <row r="155" spans="1:14">
      <c r="A155" t="str">
        <f t="shared" si="2"/>
        <v>7958.2</v>
      </c>
      <c r="B155">
        <v>7958</v>
      </c>
      <c r="C155" t="s">
        <v>169</v>
      </c>
      <c r="D155" t="s">
        <v>20</v>
      </c>
      <c r="E155" t="s">
        <v>220</v>
      </c>
      <c r="F155">
        <v>2</v>
      </c>
      <c r="G155">
        <v>2017</v>
      </c>
      <c r="H155">
        <v>540</v>
      </c>
      <c r="I155">
        <v>34</v>
      </c>
      <c r="J155">
        <v>17</v>
      </c>
      <c r="K155">
        <v>11</v>
      </c>
      <c r="L155">
        <v>0</v>
      </c>
      <c r="M155">
        <v>602</v>
      </c>
      <c r="N155">
        <v>33</v>
      </c>
    </row>
    <row r="156" spans="1:14">
      <c r="A156" t="str">
        <f t="shared" si="2"/>
        <v>7964.2</v>
      </c>
      <c r="B156">
        <v>7964</v>
      </c>
      <c r="C156" t="s">
        <v>130</v>
      </c>
      <c r="D156" t="s">
        <v>131</v>
      </c>
      <c r="E156" t="s">
        <v>220</v>
      </c>
      <c r="F156">
        <v>2</v>
      </c>
      <c r="G156">
        <v>2017</v>
      </c>
      <c r="H156">
        <v>366</v>
      </c>
      <c r="I156">
        <v>11</v>
      </c>
      <c r="J156">
        <v>171</v>
      </c>
      <c r="K156">
        <v>0</v>
      </c>
      <c r="L156">
        <v>0</v>
      </c>
      <c r="M156">
        <v>548</v>
      </c>
      <c r="N156">
        <v>41</v>
      </c>
    </row>
    <row r="157" spans="1:14">
      <c r="A157" t="str">
        <f t="shared" si="2"/>
        <v>8118.2</v>
      </c>
      <c r="B157">
        <v>8118</v>
      </c>
      <c r="C157" t="s">
        <v>129</v>
      </c>
      <c r="D157" t="s">
        <v>28</v>
      </c>
      <c r="E157" t="s">
        <v>220</v>
      </c>
      <c r="F157">
        <v>2</v>
      </c>
      <c r="G157">
        <v>2017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40</v>
      </c>
    </row>
    <row r="158" spans="1:14">
      <c r="A158" t="str">
        <f t="shared" si="2"/>
        <v>8135.2</v>
      </c>
      <c r="B158">
        <v>8135</v>
      </c>
      <c r="C158" t="s">
        <v>136</v>
      </c>
      <c r="D158" t="s">
        <v>38</v>
      </c>
      <c r="E158" t="s">
        <v>220</v>
      </c>
      <c r="F158">
        <v>2</v>
      </c>
      <c r="G158">
        <v>2017</v>
      </c>
      <c r="H158">
        <v>808</v>
      </c>
      <c r="I158">
        <v>136</v>
      </c>
      <c r="J158">
        <v>203</v>
      </c>
      <c r="K158">
        <v>70</v>
      </c>
      <c r="L158">
        <v>0</v>
      </c>
      <c r="M158">
        <v>1217</v>
      </c>
      <c r="N158">
        <v>33</v>
      </c>
    </row>
    <row r="159" spans="1:14">
      <c r="A159" t="str">
        <f t="shared" si="2"/>
        <v>8240.2</v>
      </c>
      <c r="B159">
        <v>8240</v>
      </c>
      <c r="C159" t="s">
        <v>55</v>
      </c>
      <c r="D159" t="s">
        <v>56</v>
      </c>
      <c r="E159" t="s">
        <v>220</v>
      </c>
      <c r="F159">
        <v>2</v>
      </c>
      <c r="G159">
        <v>2017</v>
      </c>
      <c r="H159">
        <v>139</v>
      </c>
      <c r="I159">
        <v>0</v>
      </c>
      <c r="J159">
        <v>180</v>
      </c>
      <c r="K159">
        <v>0</v>
      </c>
      <c r="L159">
        <v>0</v>
      </c>
      <c r="M159">
        <v>319</v>
      </c>
      <c r="N159">
        <v>40</v>
      </c>
    </row>
    <row r="160" spans="1:14">
      <c r="A160" t="str">
        <f t="shared" si="2"/>
        <v>8344.2</v>
      </c>
      <c r="B160">
        <v>8344</v>
      </c>
      <c r="C160" t="s">
        <v>108</v>
      </c>
      <c r="D160" t="s">
        <v>109</v>
      </c>
      <c r="E160" t="s">
        <v>220</v>
      </c>
      <c r="F160">
        <v>2</v>
      </c>
      <c r="G160">
        <v>2017</v>
      </c>
      <c r="H160">
        <v>1414</v>
      </c>
      <c r="I160">
        <v>520</v>
      </c>
      <c r="J160">
        <v>242</v>
      </c>
      <c r="K160">
        <v>0</v>
      </c>
      <c r="L160">
        <v>0</v>
      </c>
      <c r="M160">
        <v>2176</v>
      </c>
      <c r="N160">
        <v>32</v>
      </c>
    </row>
    <row r="161" spans="1:14">
      <c r="A161" t="str">
        <f t="shared" si="2"/>
        <v>8861.2</v>
      </c>
      <c r="B161">
        <v>8861</v>
      </c>
      <c r="C161" t="s">
        <v>140</v>
      </c>
      <c r="D161" t="s">
        <v>141</v>
      </c>
      <c r="E161" t="s">
        <v>220</v>
      </c>
      <c r="F161">
        <v>2</v>
      </c>
      <c r="G161">
        <v>2017</v>
      </c>
      <c r="H161">
        <v>1089</v>
      </c>
      <c r="I161">
        <v>124</v>
      </c>
      <c r="J161">
        <v>163</v>
      </c>
      <c r="K161">
        <v>16</v>
      </c>
      <c r="L161">
        <v>0</v>
      </c>
      <c r="M161">
        <v>1392</v>
      </c>
      <c r="N161">
        <v>41</v>
      </c>
    </row>
    <row r="162" spans="1:14">
      <c r="A162" t="str">
        <f t="shared" si="2"/>
        <v>8995.2</v>
      </c>
      <c r="B162">
        <v>8995</v>
      </c>
      <c r="C162" t="s">
        <v>142</v>
      </c>
      <c r="D162" t="s">
        <v>143</v>
      </c>
      <c r="E162" t="s">
        <v>220</v>
      </c>
      <c r="F162">
        <v>2</v>
      </c>
      <c r="G162">
        <v>2017</v>
      </c>
      <c r="H162">
        <v>2347</v>
      </c>
      <c r="I162">
        <v>373</v>
      </c>
      <c r="J162">
        <v>178</v>
      </c>
      <c r="K162">
        <v>79</v>
      </c>
      <c r="L162">
        <v>0</v>
      </c>
      <c r="M162">
        <v>2977</v>
      </c>
      <c r="N162">
        <v>40</v>
      </c>
    </row>
    <row r="163" spans="1:14">
      <c r="A163" t="str">
        <f t="shared" si="2"/>
        <v>9000.2</v>
      </c>
      <c r="B163">
        <v>9000</v>
      </c>
      <c r="C163" t="s">
        <v>132</v>
      </c>
      <c r="D163" t="s">
        <v>133</v>
      </c>
      <c r="E163" t="s">
        <v>220</v>
      </c>
      <c r="F163">
        <v>2</v>
      </c>
      <c r="G163">
        <v>2017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40</v>
      </c>
    </row>
    <row r="164" spans="1:14">
      <c r="A164" t="str">
        <f t="shared" si="2"/>
        <v>9134.2</v>
      </c>
      <c r="B164">
        <v>9134</v>
      </c>
      <c r="C164" t="s">
        <v>144</v>
      </c>
      <c r="D164" t="s">
        <v>145</v>
      </c>
      <c r="E164" t="s">
        <v>220</v>
      </c>
      <c r="F164">
        <v>2</v>
      </c>
      <c r="G164">
        <v>2017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38</v>
      </c>
    </row>
    <row r="165" spans="1:14">
      <c r="A165" t="str">
        <f t="shared" si="2"/>
        <v>9201.2</v>
      </c>
      <c r="B165">
        <v>9201</v>
      </c>
      <c r="C165" t="s">
        <v>247</v>
      </c>
      <c r="D165" t="s">
        <v>170</v>
      </c>
      <c r="E165" t="s">
        <v>220</v>
      </c>
      <c r="F165">
        <v>2</v>
      </c>
      <c r="G165">
        <v>2017</v>
      </c>
      <c r="H165">
        <v>999</v>
      </c>
      <c r="I165">
        <v>127</v>
      </c>
      <c r="J165">
        <v>130</v>
      </c>
      <c r="K165">
        <v>0</v>
      </c>
      <c r="L165">
        <v>0</v>
      </c>
      <c r="M165">
        <v>1256</v>
      </c>
      <c r="N165">
        <v>33</v>
      </c>
    </row>
    <row r="166" spans="1:14">
      <c r="A166" t="str">
        <f t="shared" si="2"/>
        <v>9234.2</v>
      </c>
      <c r="B166">
        <v>9234</v>
      </c>
      <c r="C166" t="s">
        <v>146</v>
      </c>
      <c r="D166" t="s">
        <v>32</v>
      </c>
      <c r="E166" t="s">
        <v>220</v>
      </c>
      <c r="F166">
        <v>2</v>
      </c>
      <c r="G166">
        <v>2017</v>
      </c>
      <c r="H166">
        <v>1640</v>
      </c>
      <c r="I166">
        <v>289</v>
      </c>
      <c r="J166">
        <v>464</v>
      </c>
      <c r="K166">
        <v>116</v>
      </c>
      <c r="L166">
        <v>0</v>
      </c>
      <c r="M166">
        <v>2509</v>
      </c>
      <c r="N166">
        <v>40</v>
      </c>
    </row>
    <row r="167" spans="1:14">
      <c r="A167" t="str">
        <f t="shared" si="2"/>
        <v>9407.2</v>
      </c>
      <c r="B167">
        <v>9407</v>
      </c>
      <c r="C167" t="s">
        <v>174</v>
      </c>
      <c r="D167" t="s">
        <v>175</v>
      </c>
      <c r="E167" t="s">
        <v>220</v>
      </c>
      <c r="F167">
        <v>2</v>
      </c>
      <c r="G167">
        <v>2017</v>
      </c>
      <c r="H167">
        <v>2325</v>
      </c>
      <c r="I167">
        <v>235</v>
      </c>
      <c r="J167">
        <v>216</v>
      </c>
      <c r="K167">
        <v>138</v>
      </c>
      <c r="L167">
        <v>0</v>
      </c>
      <c r="M167">
        <v>2914</v>
      </c>
      <c r="N167">
        <v>38</v>
      </c>
    </row>
    <row r="168" spans="1:14">
      <c r="A168" t="str">
        <f t="shared" si="2"/>
        <v>9496.2</v>
      </c>
      <c r="B168">
        <v>9496</v>
      </c>
      <c r="C168" t="s">
        <v>71</v>
      </c>
      <c r="D168" t="s">
        <v>21</v>
      </c>
      <c r="E168" t="s">
        <v>220</v>
      </c>
      <c r="F168">
        <v>2</v>
      </c>
      <c r="G168">
        <v>2017</v>
      </c>
      <c r="H168">
        <v>336</v>
      </c>
      <c r="I168">
        <v>24</v>
      </c>
      <c r="J168">
        <v>200</v>
      </c>
      <c r="K168">
        <v>40</v>
      </c>
      <c r="L168">
        <v>0</v>
      </c>
      <c r="M168">
        <v>600</v>
      </c>
      <c r="N168">
        <v>37</v>
      </c>
    </row>
    <row r="169" spans="1:14">
      <c r="A169" t="str">
        <f t="shared" si="2"/>
        <v>9497.2</v>
      </c>
      <c r="B169">
        <v>9497</v>
      </c>
      <c r="C169" t="s">
        <v>171</v>
      </c>
      <c r="D169" t="s">
        <v>172</v>
      </c>
      <c r="E169" t="s">
        <v>220</v>
      </c>
      <c r="F169">
        <v>2</v>
      </c>
      <c r="G169">
        <v>2017</v>
      </c>
      <c r="H169">
        <v>375</v>
      </c>
      <c r="I169">
        <v>98</v>
      </c>
      <c r="J169">
        <v>11</v>
      </c>
      <c r="K169">
        <v>0</v>
      </c>
      <c r="L169">
        <v>0</v>
      </c>
      <c r="M169">
        <v>484</v>
      </c>
      <c r="N169">
        <v>41</v>
      </c>
    </row>
    <row r="170" spans="1:14">
      <c r="A170" t="str">
        <f t="shared" si="2"/>
        <v>9730.2</v>
      </c>
      <c r="B170">
        <v>9730</v>
      </c>
      <c r="C170" t="s">
        <v>57</v>
      </c>
      <c r="D170" t="s">
        <v>58</v>
      </c>
      <c r="E170" t="s">
        <v>220</v>
      </c>
      <c r="F170">
        <v>2</v>
      </c>
      <c r="G170">
        <v>2017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41</v>
      </c>
    </row>
    <row r="171" spans="1:14">
      <c r="A171" t="str">
        <f t="shared" si="2"/>
        <v>9792.2</v>
      </c>
      <c r="B171">
        <v>9792</v>
      </c>
      <c r="C171" t="s">
        <v>176</v>
      </c>
      <c r="D171" t="s">
        <v>177</v>
      </c>
      <c r="E171" t="s">
        <v>220</v>
      </c>
      <c r="F171">
        <v>2</v>
      </c>
      <c r="G171">
        <v>2017</v>
      </c>
      <c r="H171">
        <v>631</v>
      </c>
      <c r="I171">
        <v>0</v>
      </c>
      <c r="J171">
        <v>0</v>
      </c>
      <c r="K171">
        <v>0</v>
      </c>
      <c r="L171">
        <v>0</v>
      </c>
      <c r="M171">
        <v>631</v>
      </c>
      <c r="N171">
        <v>34</v>
      </c>
    </row>
    <row r="172" spans="1:14">
      <c r="A172" t="str">
        <f t="shared" si="2"/>
        <v>9800.2</v>
      </c>
      <c r="B172">
        <v>9800</v>
      </c>
      <c r="C172" t="s">
        <v>45</v>
      </c>
      <c r="D172" t="s">
        <v>46</v>
      </c>
      <c r="E172" t="s">
        <v>220</v>
      </c>
      <c r="F172">
        <v>2</v>
      </c>
      <c r="G172">
        <v>2017</v>
      </c>
      <c r="H172">
        <v>1776</v>
      </c>
      <c r="I172">
        <v>263</v>
      </c>
      <c r="J172">
        <v>280</v>
      </c>
      <c r="K172">
        <v>149</v>
      </c>
      <c r="L172">
        <v>0</v>
      </c>
      <c r="M172">
        <v>2468</v>
      </c>
      <c r="N172">
        <v>38</v>
      </c>
    </row>
    <row r="173" spans="1:14">
      <c r="A173" t="str">
        <f t="shared" si="2"/>
        <v>9901.2</v>
      </c>
      <c r="B173">
        <v>9901</v>
      </c>
      <c r="C173" t="s">
        <v>147</v>
      </c>
      <c r="D173" t="s">
        <v>148</v>
      </c>
      <c r="E173" t="s">
        <v>220</v>
      </c>
      <c r="F173">
        <v>2</v>
      </c>
      <c r="G173">
        <v>2017</v>
      </c>
      <c r="H173">
        <v>1200</v>
      </c>
      <c r="I173">
        <v>59</v>
      </c>
      <c r="J173">
        <v>236</v>
      </c>
      <c r="K173">
        <v>0</v>
      </c>
      <c r="L173">
        <v>0</v>
      </c>
      <c r="M173">
        <v>1495</v>
      </c>
      <c r="N173">
        <v>38</v>
      </c>
    </row>
    <row r="174" spans="1:14">
      <c r="A174" t="str">
        <f t="shared" si="2"/>
        <v>10066.2</v>
      </c>
      <c r="B174">
        <v>10066</v>
      </c>
      <c r="C174" t="s">
        <v>173</v>
      </c>
      <c r="D174" t="s">
        <v>39</v>
      </c>
      <c r="E174" t="s">
        <v>220</v>
      </c>
      <c r="F174">
        <v>2</v>
      </c>
      <c r="G174">
        <v>2017</v>
      </c>
      <c r="H174">
        <v>919</v>
      </c>
      <c r="I174">
        <v>278</v>
      </c>
      <c r="J174">
        <v>-61</v>
      </c>
      <c r="K174">
        <v>114</v>
      </c>
      <c r="L174">
        <v>0</v>
      </c>
      <c r="M174">
        <v>1250</v>
      </c>
      <c r="N174">
        <v>38</v>
      </c>
    </row>
    <row r="175" spans="1:14">
      <c r="A175" t="str">
        <f t="shared" si="2"/>
        <v>10115.2</v>
      </c>
      <c r="B175">
        <v>10115</v>
      </c>
      <c r="C175" t="s">
        <v>178</v>
      </c>
      <c r="D175" t="s">
        <v>29</v>
      </c>
      <c r="E175" t="s">
        <v>220</v>
      </c>
      <c r="F175">
        <v>2</v>
      </c>
      <c r="G175">
        <v>2017</v>
      </c>
      <c r="H175">
        <v>3195</v>
      </c>
      <c r="I175">
        <v>503</v>
      </c>
      <c r="J175">
        <v>355</v>
      </c>
      <c r="K175">
        <v>445</v>
      </c>
      <c r="L175">
        <v>0</v>
      </c>
      <c r="M175">
        <v>4498</v>
      </c>
      <c r="N175">
        <v>37</v>
      </c>
    </row>
    <row r="176" spans="1:14">
      <c r="A176" t="str">
        <f t="shared" si="2"/>
        <v>152.3</v>
      </c>
      <c r="B176">
        <v>152</v>
      </c>
      <c r="C176" t="s">
        <v>53</v>
      </c>
      <c r="D176" t="s">
        <v>54</v>
      </c>
      <c r="E176" t="s">
        <v>220</v>
      </c>
      <c r="F176">
        <v>3</v>
      </c>
      <c r="G176">
        <v>2017</v>
      </c>
      <c r="H176">
        <v>1341</v>
      </c>
      <c r="I176">
        <v>436</v>
      </c>
      <c r="J176">
        <v>349</v>
      </c>
      <c r="K176">
        <v>20</v>
      </c>
      <c r="L176">
        <v>0</v>
      </c>
      <c r="M176">
        <v>2146</v>
      </c>
      <c r="N176">
        <v>34</v>
      </c>
    </row>
    <row r="177" spans="1:14">
      <c r="A177" t="str">
        <f t="shared" si="2"/>
        <v>672.3</v>
      </c>
      <c r="B177">
        <v>672</v>
      </c>
      <c r="C177" t="s">
        <v>64</v>
      </c>
      <c r="D177" t="s">
        <v>65</v>
      </c>
      <c r="E177" t="s">
        <v>220</v>
      </c>
      <c r="F177">
        <v>3</v>
      </c>
      <c r="G177">
        <v>2017</v>
      </c>
      <c r="H177">
        <v>2595</v>
      </c>
      <c r="I177">
        <v>123</v>
      </c>
      <c r="J177">
        <v>860</v>
      </c>
      <c r="K177">
        <v>-1</v>
      </c>
      <c r="L177">
        <v>0</v>
      </c>
      <c r="M177">
        <v>3577</v>
      </c>
      <c r="N177">
        <v>34</v>
      </c>
    </row>
    <row r="178" spans="1:14">
      <c r="A178" t="str">
        <f t="shared" si="2"/>
        <v>695.3</v>
      </c>
      <c r="B178">
        <v>695</v>
      </c>
      <c r="C178" t="s">
        <v>159</v>
      </c>
      <c r="D178" t="s">
        <v>160</v>
      </c>
      <c r="E178" t="s">
        <v>220</v>
      </c>
      <c r="F178">
        <v>3</v>
      </c>
      <c r="G178">
        <v>2017</v>
      </c>
      <c r="H178">
        <v>2370</v>
      </c>
      <c r="I178">
        <v>283</v>
      </c>
      <c r="J178">
        <v>476</v>
      </c>
      <c r="K178">
        <v>98</v>
      </c>
      <c r="L178">
        <v>0</v>
      </c>
      <c r="M178">
        <v>3227</v>
      </c>
      <c r="N178">
        <v>32</v>
      </c>
    </row>
    <row r="179" spans="1:14">
      <c r="A179" t="str">
        <f t="shared" si="2"/>
        <v>817.3</v>
      </c>
      <c r="B179">
        <v>817</v>
      </c>
      <c r="C179" t="s">
        <v>138</v>
      </c>
      <c r="D179" t="s">
        <v>139</v>
      </c>
      <c r="E179" t="s">
        <v>220</v>
      </c>
      <c r="F179">
        <v>3</v>
      </c>
      <c r="G179">
        <v>2017</v>
      </c>
      <c r="H179">
        <v>5710</v>
      </c>
      <c r="I179">
        <v>368</v>
      </c>
      <c r="J179">
        <v>701</v>
      </c>
      <c r="K179">
        <v>38</v>
      </c>
      <c r="L179">
        <v>0</v>
      </c>
      <c r="M179">
        <v>6817</v>
      </c>
      <c r="N179">
        <v>34</v>
      </c>
    </row>
    <row r="180" spans="1:14">
      <c r="A180" t="str">
        <f t="shared" si="2"/>
        <v>831.3</v>
      </c>
      <c r="B180">
        <v>831</v>
      </c>
      <c r="C180" t="s">
        <v>159</v>
      </c>
      <c r="D180" t="s">
        <v>161</v>
      </c>
      <c r="E180" t="s">
        <v>220</v>
      </c>
      <c r="F180">
        <v>3</v>
      </c>
      <c r="G180">
        <v>2017</v>
      </c>
      <c r="H180">
        <v>2770</v>
      </c>
      <c r="I180">
        <v>472</v>
      </c>
      <c r="J180">
        <v>464</v>
      </c>
      <c r="K180">
        <v>80</v>
      </c>
      <c r="L180">
        <v>0</v>
      </c>
      <c r="M180">
        <v>3786</v>
      </c>
      <c r="N180">
        <v>34</v>
      </c>
    </row>
    <row r="181" spans="1:14">
      <c r="A181" t="str">
        <f t="shared" si="2"/>
        <v>834.3</v>
      </c>
      <c r="B181">
        <v>834</v>
      </c>
      <c r="C181" t="s">
        <v>154</v>
      </c>
      <c r="D181" t="s">
        <v>155</v>
      </c>
      <c r="E181" t="s">
        <v>220</v>
      </c>
      <c r="F181">
        <v>3</v>
      </c>
      <c r="G181">
        <v>2017</v>
      </c>
      <c r="H181">
        <v>3267</v>
      </c>
      <c r="I181">
        <v>310</v>
      </c>
      <c r="J181">
        <v>468</v>
      </c>
      <c r="K181">
        <v>88</v>
      </c>
      <c r="L181">
        <v>0</v>
      </c>
      <c r="M181">
        <v>4133</v>
      </c>
      <c r="N181">
        <v>40</v>
      </c>
    </row>
    <row r="182" spans="1:14">
      <c r="A182" t="str">
        <f t="shared" si="2"/>
        <v>839.3</v>
      </c>
      <c r="B182">
        <v>839</v>
      </c>
      <c r="C182" t="s">
        <v>156</v>
      </c>
      <c r="D182" t="s">
        <v>157</v>
      </c>
      <c r="E182" t="s">
        <v>220</v>
      </c>
      <c r="F182">
        <v>3</v>
      </c>
      <c r="G182">
        <v>2017</v>
      </c>
      <c r="H182">
        <v>2624</v>
      </c>
      <c r="I182">
        <v>316</v>
      </c>
      <c r="J182">
        <v>382</v>
      </c>
      <c r="K182">
        <v>56</v>
      </c>
      <c r="L182">
        <v>0</v>
      </c>
      <c r="M182">
        <v>3378</v>
      </c>
      <c r="N182">
        <v>40</v>
      </c>
    </row>
    <row r="183" spans="1:14">
      <c r="A183" t="str">
        <f t="shared" si="2"/>
        <v>852.3</v>
      </c>
      <c r="B183">
        <v>852</v>
      </c>
      <c r="C183" t="s">
        <v>63</v>
      </c>
      <c r="D183" t="s">
        <v>26</v>
      </c>
      <c r="E183" t="s">
        <v>220</v>
      </c>
      <c r="F183">
        <v>3</v>
      </c>
      <c r="G183">
        <v>2017</v>
      </c>
      <c r="H183">
        <v>4002</v>
      </c>
      <c r="I183">
        <v>357</v>
      </c>
      <c r="J183">
        <v>671</v>
      </c>
      <c r="K183">
        <v>80</v>
      </c>
      <c r="L183">
        <v>0</v>
      </c>
      <c r="M183">
        <v>5110</v>
      </c>
      <c r="N183">
        <v>41</v>
      </c>
    </row>
    <row r="184" spans="1:14">
      <c r="A184" t="str">
        <f t="shared" si="2"/>
        <v>860.3</v>
      </c>
      <c r="B184">
        <v>860</v>
      </c>
      <c r="C184" t="s">
        <v>84</v>
      </c>
      <c r="D184" t="s">
        <v>85</v>
      </c>
      <c r="E184" t="s">
        <v>220</v>
      </c>
      <c r="F184">
        <v>3</v>
      </c>
      <c r="G184">
        <v>2017</v>
      </c>
      <c r="H184">
        <v>3574</v>
      </c>
      <c r="I184">
        <v>419</v>
      </c>
      <c r="J184">
        <v>435</v>
      </c>
      <c r="K184">
        <v>30</v>
      </c>
      <c r="L184">
        <v>0</v>
      </c>
      <c r="M184">
        <v>4458</v>
      </c>
      <c r="N184">
        <v>41</v>
      </c>
    </row>
    <row r="185" spans="1:14">
      <c r="A185" t="str">
        <f t="shared" si="2"/>
        <v>1069.3</v>
      </c>
      <c r="B185">
        <v>1069</v>
      </c>
      <c r="C185" t="s">
        <v>180</v>
      </c>
      <c r="D185" t="s">
        <v>181</v>
      </c>
      <c r="E185" t="s">
        <v>220</v>
      </c>
      <c r="F185">
        <v>3</v>
      </c>
      <c r="G185">
        <v>2017</v>
      </c>
      <c r="H185">
        <v>680</v>
      </c>
      <c r="I185">
        <v>78</v>
      </c>
      <c r="J185">
        <v>53</v>
      </c>
      <c r="K185">
        <v>0</v>
      </c>
      <c r="L185">
        <v>0</v>
      </c>
      <c r="M185">
        <v>811</v>
      </c>
      <c r="N185">
        <v>34</v>
      </c>
    </row>
    <row r="186" spans="1:14">
      <c r="A186" t="str">
        <f t="shared" si="2"/>
        <v>1073.3</v>
      </c>
      <c r="B186">
        <v>1073</v>
      </c>
      <c r="C186" t="s">
        <v>149</v>
      </c>
      <c r="D186" t="s">
        <v>150</v>
      </c>
      <c r="E186" t="s">
        <v>220</v>
      </c>
      <c r="F186">
        <v>3</v>
      </c>
      <c r="G186">
        <v>2017</v>
      </c>
      <c r="H186">
        <v>297</v>
      </c>
      <c r="I186">
        <v>34</v>
      </c>
      <c r="J186">
        <v>192</v>
      </c>
      <c r="K186">
        <v>33</v>
      </c>
      <c r="L186">
        <v>0</v>
      </c>
      <c r="M186">
        <v>556</v>
      </c>
      <c r="N186">
        <v>38</v>
      </c>
    </row>
    <row r="187" spans="1:14">
      <c r="A187" t="str">
        <f t="shared" si="2"/>
        <v>1139.3</v>
      </c>
      <c r="B187">
        <v>1139</v>
      </c>
      <c r="C187" t="s">
        <v>61</v>
      </c>
      <c r="D187" t="s">
        <v>62</v>
      </c>
      <c r="E187" t="s">
        <v>220</v>
      </c>
      <c r="F187">
        <v>3</v>
      </c>
      <c r="G187">
        <v>2017</v>
      </c>
      <c r="H187">
        <v>14700</v>
      </c>
      <c r="I187">
        <v>1561</v>
      </c>
      <c r="J187">
        <v>2134</v>
      </c>
      <c r="K187">
        <v>657</v>
      </c>
      <c r="L187">
        <v>0</v>
      </c>
      <c r="M187">
        <v>19052</v>
      </c>
      <c r="N187">
        <v>41</v>
      </c>
    </row>
    <row r="188" spans="1:14">
      <c r="A188" t="str">
        <f t="shared" si="2"/>
        <v>1143.3</v>
      </c>
      <c r="B188">
        <v>1143</v>
      </c>
      <c r="C188" t="s">
        <v>159</v>
      </c>
      <c r="D188" t="s">
        <v>27</v>
      </c>
      <c r="E188" t="s">
        <v>220</v>
      </c>
      <c r="F188">
        <v>3</v>
      </c>
      <c r="G188">
        <v>2017</v>
      </c>
      <c r="H188">
        <v>2304</v>
      </c>
      <c r="I188">
        <v>181</v>
      </c>
      <c r="J188">
        <v>442</v>
      </c>
      <c r="K188">
        <v>144</v>
      </c>
      <c r="L188">
        <v>0</v>
      </c>
      <c r="M188">
        <v>3071</v>
      </c>
      <c r="N188">
        <v>41</v>
      </c>
    </row>
    <row r="189" spans="1:14">
      <c r="A189" t="str">
        <f t="shared" si="2"/>
        <v>1318.3</v>
      </c>
      <c r="B189">
        <v>1318</v>
      </c>
      <c r="C189" t="s">
        <v>67</v>
      </c>
      <c r="D189" t="s">
        <v>68</v>
      </c>
      <c r="E189" t="s">
        <v>220</v>
      </c>
      <c r="F189">
        <v>3</v>
      </c>
      <c r="G189">
        <v>2017</v>
      </c>
      <c r="H189">
        <v>3177</v>
      </c>
      <c r="I189">
        <v>264</v>
      </c>
      <c r="J189">
        <v>492</v>
      </c>
      <c r="K189">
        <v>0</v>
      </c>
      <c r="L189">
        <v>0</v>
      </c>
      <c r="M189">
        <v>3933</v>
      </c>
      <c r="N189">
        <v>41</v>
      </c>
    </row>
    <row r="190" spans="1:14">
      <c r="A190" t="str">
        <f t="shared" si="2"/>
        <v>1319.3</v>
      </c>
      <c r="B190">
        <v>1319</v>
      </c>
      <c r="C190" t="s">
        <v>69</v>
      </c>
      <c r="D190" t="s">
        <v>70</v>
      </c>
      <c r="E190" t="s">
        <v>220</v>
      </c>
      <c r="F190">
        <v>3</v>
      </c>
      <c r="G190">
        <v>2017</v>
      </c>
      <c r="H190">
        <v>517</v>
      </c>
      <c r="I190">
        <v>66</v>
      </c>
      <c r="J190">
        <v>287</v>
      </c>
      <c r="K190">
        <v>0</v>
      </c>
      <c r="L190">
        <v>0</v>
      </c>
      <c r="M190">
        <v>870</v>
      </c>
      <c r="N190">
        <v>32</v>
      </c>
    </row>
    <row r="191" spans="1:14">
      <c r="A191" t="str">
        <f t="shared" si="2"/>
        <v>1326.3</v>
      </c>
      <c r="B191">
        <v>1326</v>
      </c>
      <c r="C191" t="s">
        <v>22</v>
      </c>
      <c r="D191" t="s">
        <v>23</v>
      </c>
      <c r="E191" t="s">
        <v>220</v>
      </c>
      <c r="F191">
        <v>3</v>
      </c>
      <c r="G191">
        <v>2017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37</v>
      </c>
    </row>
    <row r="192" spans="1:14">
      <c r="A192" t="str">
        <f t="shared" si="2"/>
        <v>1950.3</v>
      </c>
      <c r="B192">
        <v>1950</v>
      </c>
      <c r="C192" t="s">
        <v>36</v>
      </c>
      <c r="D192" t="s">
        <v>25</v>
      </c>
      <c r="E192" t="s">
        <v>220</v>
      </c>
      <c r="F192">
        <v>3</v>
      </c>
      <c r="G192">
        <v>2017</v>
      </c>
      <c r="H192">
        <v>18616</v>
      </c>
      <c r="I192">
        <v>957</v>
      </c>
      <c r="J192">
        <v>2719</v>
      </c>
      <c r="K192">
        <v>1573</v>
      </c>
      <c r="L192">
        <v>0</v>
      </c>
      <c r="M192">
        <v>23865</v>
      </c>
      <c r="N192">
        <v>34</v>
      </c>
    </row>
    <row r="193" spans="1:14">
      <c r="A193" t="str">
        <f t="shared" si="2"/>
        <v>2010.3</v>
      </c>
      <c r="B193">
        <v>2010</v>
      </c>
      <c r="C193" t="s">
        <v>72</v>
      </c>
      <c r="D193" t="s">
        <v>73</v>
      </c>
      <c r="E193" t="s">
        <v>220</v>
      </c>
      <c r="F193">
        <v>3</v>
      </c>
      <c r="G193">
        <v>2017</v>
      </c>
      <c r="H193">
        <v>2320</v>
      </c>
      <c r="I193">
        <v>211</v>
      </c>
      <c r="J193">
        <v>556</v>
      </c>
      <c r="K193">
        <v>56</v>
      </c>
      <c r="L193">
        <v>0</v>
      </c>
      <c r="M193">
        <v>3143</v>
      </c>
      <c r="N193">
        <v>41</v>
      </c>
    </row>
    <row r="194" spans="1:14">
      <c r="A194" t="str">
        <f t="shared" si="2"/>
        <v>2215.3</v>
      </c>
      <c r="B194">
        <v>2215</v>
      </c>
      <c r="C194" t="s">
        <v>78</v>
      </c>
      <c r="D194" t="s">
        <v>79</v>
      </c>
      <c r="E194" t="s">
        <v>220</v>
      </c>
      <c r="F194">
        <v>3</v>
      </c>
      <c r="G194">
        <v>2017</v>
      </c>
      <c r="H194">
        <v>1939</v>
      </c>
      <c r="I194">
        <v>72</v>
      </c>
      <c r="J194">
        <v>198</v>
      </c>
      <c r="K194">
        <v>76</v>
      </c>
      <c r="L194">
        <v>0</v>
      </c>
      <c r="M194">
        <v>2285</v>
      </c>
      <c r="N194">
        <v>33</v>
      </c>
    </row>
    <row r="195" spans="1:14">
      <c r="A195" t="str">
        <f t="shared" ref="A195:A258" si="3">$B195&amp;"."&amp;F195</f>
        <v>2245.3</v>
      </c>
      <c r="B195">
        <v>2245</v>
      </c>
      <c r="C195" t="s">
        <v>76</v>
      </c>
      <c r="D195" t="s">
        <v>77</v>
      </c>
      <c r="E195" t="s">
        <v>220</v>
      </c>
      <c r="F195">
        <v>3</v>
      </c>
      <c r="G195">
        <v>2017</v>
      </c>
      <c r="H195">
        <v>2614</v>
      </c>
      <c r="I195">
        <v>526</v>
      </c>
      <c r="J195">
        <v>401</v>
      </c>
      <c r="K195">
        <v>0</v>
      </c>
      <c r="L195">
        <v>0</v>
      </c>
      <c r="M195">
        <v>3541</v>
      </c>
      <c r="N195">
        <v>38</v>
      </c>
    </row>
    <row r="196" spans="1:14">
      <c r="A196" t="str">
        <f t="shared" si="3"/>
        <v>2425.3</v>
      </c>
      <c r="B196">
        <v>2425</v>
      </c>
      <c r="C196" t="s">
        <v>80</v>
      </c>
      <c r="D196" t="s">
        <v>24</v>
      </c>
      <c r="E196" t="s">
        <v>220</v>
      </c>
      <c r="F196">
        <v>3</v>
      </c>
      <c r="G196">
        <v>2017</v>
      </c>
      <c r="H196">
        <v>3628</v>
      </c>
      <c r="I196">
        <v>221</v>
      </c>
      <c r="J196">
        <v>500</v>
      </c>
      <c r="K196">
        <v>-8</v>
      </c>
      <c r="L196">
        <v>0</v>
      </c>
      <c r="M196">
        <v>4341</v>
      </c>
      <c r="N196">
        <v>38</v>
      </c>
    </row>
    <row r="197" spans="1:14">
      <c r="A197" t="str">
        <f t="shared" si="3"/>
        <v>2496.3</v>
      </c>
      <c r="B197">
        <v>2496</v>
      </c>
      <c r="C197" t="s">
        <v>240</v>
      </c>
      <c r="D197" t="s">
        <v>241</v>
      </c>
      <c r="E197" t="s">
        <v>220</v>
      </c>
      <c r="F197">
        <v>3</v>
      </c>
      <c r="G197">
        <v>2017</v>
      </c>
      <c r="H197">
        <v>1743</v>
      </c>
      <c r="I197">
        <v>127</v>
      </c>
      <c r="J197">
        <v>89</v>
      </c>
      <c r="K197">
        <v>0</v>
      </c>
      <c r="L197">
        <v>0</v>
      </c>
      <c r="M197">
        <v>1959</v>
      </c>
      <c r="N197">
        <v>34</v>
      </c>
    </row>
    <row r="198" spans="1:14">
      <c r="A198" t="str">
        <f t="shared" si="3"/>
        <v>2611.3</v>
      </c>
      <c r="B198">
        <v>2611</v>
      </c>
      <c r="C198" t="s">
        <v>81</v>
      </c>
      <c r="D198" t="s">
        <v>82</v>
      </c>
      <c r="E198" t="s">
        <v>220</v>
      </c>
      <c r="F198">
        <v>3</v>
      </c>
      <c r="G198">
        <v>2017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41</v>
      </c>
    </row>
    <row r="199" spans="1:14">
      <c r="A199" t="str">
        <f t="shared" si="3"/>
        <v>2700.3</v>
      </c>
      <c r="B199">
        <v>2700</v>
      </c>
      <c r="C199" t="s">
        <v>151</v>
      </c>
      <c r="D199" t="s">
        <v>152</v>
      </c>
      <c r="E199" t="s">
        <v>220</v>
      </c>
      <c r="F199">
        <v>3</v>
      </c>
      <c r="G199">
        <v>2017</v>
      </c>
      <c r="H199">
        <v>3583</v>
      </c>
      <c r="I199">
        <v>415</v>
      </c>
      <c r="J199">
        <v>564</v>
      </c>
      <c r="K199">
        <v>133</v>
      </c>
      <c r="L199">
        <v>0</v>
      </c>
      <c r="M199">
        <v>4695</v>
      </c>
      <c r="N199">
        <v>34</v>
      </c>
    </row>
    <row r="200" spans="1:14">
      <c r="A200" t="str">
        <f t="shared" si="3"/>
        <v>2715.3</v>
      </c>
      <c r="B200">
        <v>2715</v>
      </c>
      <c r="C200" t="s">
        <v>162</v>
      </c>
      <c r="D200" t="s">
        <v>163</v>
      </c>
      <c r="E200" t="s">
        <v>220</v>
      </c>
      <c r="F200">
        <v>3</v>
      </c>
      <c r="G200">
        <v>2017</v>
      </c>
      <c r="H200">
        <v>4816</v>
      </c>
      <c r="I200">
        <v>692</v>
      </c>
      <c r="J200">
        <v>540</v>
      </c>
      <c r="K200">
        <v>105</v>
      </c>
      <c r="L200">
        <v>0</v>
      </c>
      <c r="M200">
        <v>6153</v>
      </c>
      <c r="N200">
        <v>38</v>
      </c>
    </row>
    <row r="201" spans="1:14">
      <c r="A201" t="str">
        <f t="shared" si="3"/>
        <v>2744.3</v>
      </c>
      <c r="B201">
        <v>2744</v>
      </c>
      <c r="C201" t="s">
        <v>164</v>
      </c>
      <c r="D201" t="s">
        <v>165</v>
      </c>
      <c r="E201" t="s">
        <v>220</v>
      </c>
      <c r="F201">
        <v>3</v>
      </c>
      <c r="G201">
        <v>2017</v>
      </c>
      <c r="H201">
        <v>-491</v>
      </c>
      <c r="I201">
        <v>-587</v>
      </c>
      <c r="J201">
        <v>-109</v>
      </c>
      <c r="K201">
        <v>-14</v>
      </c>
      <c r="L201">
        <v>0</v>
      </c>
      <c r="M201">
        <v>-1201</v>
      </c>
      <c r="N201">
        <v>33</v>
      </c>
    </row>
    <row r="202" spans="1:14">
      <c r="A202" t="str">
        <f t="shared" si="3"/>
        <v>2791.3</v>
      </c>
      <c r="B202">
        <v>2791</v>
      </c>
      <c r="C202" t="s">
        <v>86</v>
      </c>
      <c r="D202" t="s">
        <v>29</v>
      </c>
      <c r="E202" t="s">
        <v>220</v>
      </c>
      <c r="F202">
        <v>3</v>
      </c>
      <c r="G202">
        <v>2017</v>
      </c>
      <c r="H202">
        <v>4283</v>
      </c>
      <c r="I202">
        <v>1056</v>
      </c>
      <c r="J202">
        <v>1313</v>
      </c>
      <c r="K202">
        <v>461</v>
      </c>
      <c r="L202">
        <v>0</v>
      </c>
      <c r="M202">
        <v>7113</v>
      </c>
      <c r="N202">
        <v>37</v>
      </c>
    </row>
    <row r="203" spans="1:14">
      <c r="A203" t="str">
        <f t="shared" si="3"/>
        <v>3396.3</v>
      </c>
      <c r="B203">
        <v>3396</v>
      </c>
      <c r="C203" t="s">
        <v>88</v>
      </c>
      <c r="D203" t="s">
        <v>89</v>
      </c>
      <c r="E203" t="s">
        <v>220</v>
      </c>
      <c r="F203">
        <v>3</v>
      </c>
      <c r="G203">
        <v>2017</v>
      </c>
      <c r="H203">
        <v>2478</v>
      </c>
      <c r="I203">
        <v>298</v>
      </c>
      <c r="J203">
        <v>471</v>
      </c>
      <c r="K203">
        <v>55</v>
      </c>
      <c r="L203">
        <v>0</v>
      </c>
      <c r="M203">
        <v>3302</v>
      </c>
      <c r="N203">
        <v>38</v>
      </c>
    </row>
    <row r="204" spans="1:14">
      <c r="A204" t="str">
        <f t="shared" si="3"/>
        <v>3477.3</v>
      </c>
      <c r="B204">
        <v>3477</v>
      </c>
      <c r="C204" t="s">
        <v>184</v>
      </c>
      <c r="D204" t="s">
        <v>185</v>
      </c>
      <c r="E204" t="s">
        <v>220</v>
      </c>
      <c r="F204">
        <v>3</v>
      </c>
      <c r="G204">
        <v>2017</v>
      </c>
      <c r="H204">
        <v>1873</v>
      </c>
      <c r="I204">
        <v>368</v>
      </c>
      <c r="J204">
        <v>306</v>
      </c>
      <c r="K204">
        <v>0</v>
      </c>
      <c r="L204">
        <v>0</v>
      </c>
      <c r="M204">
        <v>2547</v>
      </c>
      <c r="N204">
        <v>40</v>
      </c>
    </row>
    <row r="205" spans="1:14">
      <c r="A205" t="str">
        <f t="shared" si="3"/>
        <v>3632.3</v>
      </c>
      <c r="B205">
        <v>3632</v>
      </c>
      <c r="C205" t="s">
        <v>90</v>
      </c>
      <c r="D205" t="s">
        <v>91</v>
      </c>
      <c r="E205" t="s">
        <v>220</v>
      </c>
      <c r="F205">
        <v>3</v>
      </c>
      <c r="G205">
        <v>2017</v>
      </c>
      <c r="H205">
        <v>4075</v>
      </c>
      <c r="I205">
        <v>1020</v>
      </c>
      <c r="J205">
        <v>934</v>
      </c>
      <c r="K205">
        <v>114</v>
      </c>
      <c r="L205">
        <v>0</v>
      </c>
      <c r="M205">
        <v>6143</v>
      </c>
      <c r="N205">
        <v>40</v>
      </c>
    </row>
    <row r="206" spans="1:14">
      <c r="A206" t="str">
        <f t="shared" si="3"/>
        <v>3671.3</v>
      </c>
      <c r="B206">
        <v>3671</v>
      </c>
      <c r="C206" t="s">
        <v>182</v>
      </c>
      <c r="D206" t="s">
        <v>183</v>
      </c>
      <c r="E206" t="s">
        <v>220</v>
      </c>
      <c r="F206">
        <v>3</v>
      </c>
      <c r="G206">
        <v>2017</v>
      </c>
      <c r="H206">
        <v>2757</v>
      </c>
      <c r="I206">
        <v>174</v>
      </c>
      <c r="J206">
        <v>311</v>
      </c>
      <c r="K206">
        <v>37</v>
      </c>
      <c r="L206">
        <v>0</v>
      </c>
      <c r="M206">
        <v>3279</v>
      </c>
      <c r="N206">
        <v>41</v>
      </c>
    </row>
    <row r="207" spans="1:14">
      <c r="A207" t="str">
        <f t="shared" si="3"/>
        <v>3681.3</v>
      </c>
      <c r="B207">
        <v>3681</v>
      </c>
      <c r="C207" t="s">
        <v>92</v>
      </c>
      <c r="D207" t="s">
        <v>93</v>
      </c>
      <c r="E207" t="s">
        <v>220</v>
      </c>
      <c r="F207">
        <v>3</v>
      </c>
      <c r="G207">
        <v>2017</v>
      </c>
      <c r="H207">
        <v>5284</v>
      </c>
      <c r="I207">
        <v>478</v>
      </c>
      <c r="J207">
        <v>1112</v>
      </c>
      <c r="K207">
        <v>8</v>
      </c>
      <c r="L207">
        <v>0</v>
      </c>
      <c r="M207">
        <v>6882</v>
      </c>
      <c r="N207">
        <v>40</v>
      </c>
    </row>
    <row r="208" spans="1:14">
      <c r="A208" t="str">
        <f t="shared" si="3"/>
        <v>3686.3</v>
      </c>
      <c r="B208">
        <v>3686</v>
      </c>
      <c r="C208" t="s">
        <v>166</v>
      </c>
      <c r="D208" t="s">
        <v>167</v>
      </c>
      <c r="E208" t="s">
        <v>220</v>
      </c>
      <c r="F208">
        <v>3</v>
      </c>
      <c r="G208">
        <v>2017</v>
      </c>
      <c r="H208">
        <v>5897</v>
      </c>
      <c r="I208">
        <v>706</v>
      </c>
      <c r="J208">
        <v>1440</v>
      </c>
      <c r="K208">
        <v>29</v>
      </c>
      <c r="L208">
        <v>0</v>
      </c>
      <c r="M208">
        <v>8072</v>
      </c>
      <c r="N208">
        <v>40</v>
      </c>
    </row>
    <row r="209" spans="1:14">
      <c r="A209" t="str">
        <f t="shared" si="3"/>
        <v>3841.3</v>
      </c>
      <c r="B209">
        <v>3841</v>
      </c>
      <c r="C209" t="s">
        <v>186</v>
      </c>
      <c r="D209" t="s">
        <v>187</v>
      </c>
      <c r="E209" t="s">
        <v>220</v>
      </c>
      <c r="F209">
        <v>3</v>
      </c>
      <c r="G209">
        <v>2017</v>
      </c>
      <c r="H209">
        <v>2293</v>
      </c>
      <c r="I209">
        <v>253</v>
      </c>
      <c r="J209">
        <v>451</v>
      </c>
      <c r="K209">
        <v>36</v>
      </c>
      <c r="L209">
        <v>0</v>
      </c>
      <c r="M209">
        <v>3033</v>
      </c>
      <c r="N209">
        <v>33</v>
      </c>
    </row>
    <row r="210" spans="1:14">
      <c r="A210" t="str">
        <f t="shared" si="3"/>
        <v>3915.3</v>
      </c>
      <c r="B210">
        <v>3915</v>
      </c>
      <c r="C210" t="s">
        <v>94</v>
      </c>
      <c r="D210" t="s">
        <v>95</v>
      </c>
      <c r="E210" t="s">
        <v>220</v>
      </c>
      <c r="F210">
        <v>3</v>
      </c>
      <c r="G210">
        <v>2017</v>
      </c>
      <c r="H210">
        <v>2345</v>
      </c>
      <c r="I210">
        <v>181</v>
      </c>
      <c r="J210">
        <v>349</v>
      </c>
      <c r="K210">
        <v>173</v>
      </c>
      <c r="L210">
        <v>0</v>
      </c>
      <c r="M210">
        <v>3048</v>
      </c>
      <c r="N210">
        <v>41</v>
      </c>
    </row>
    <row r="211" spans="1:14">
      <c r="A211" t="str">
        <f t="shared" si="3"/>
        <v>4020.3</v>
      </c>
      <c r="B211">
        <v>4020</v>
      </c>
      <c r="C211" t="s">
        <v>98</v>
      </c>
      <c r="D211" t="s">
        <v>99</v>
      </c>
      <c r="E211" t="s">
        <v>220</v>
      </c>
      <c r="F211">
        <v>3</v>
      </c>
      <c r="G211">
        <v>2017</v>
      </c>
      <c r="H211">
        <v>4958</v>
      </c>
      <c r="I211">
        <v>677</v>
      </c>
      <c r="J211">
        <v>1077</v>
      </c>
      <c r="K211">
        <v>8</v>
      </c>
      <c r="L211">
        <v>0</v>
      </c>
      <c r="M211">
        <v>6720</v>
      </c>
      <c r="N211">
        <v>34</v>
      </c>
    </row>
    <row r="212" spans="1:14">
      <c r="A212" t="str">
        <f t="shared" si="3"/>
        <v>4065.3</v>
      </c>
      <c r="B212">
        <v>4065</v>
      </c>
      <c r="C212" t="s">
        <v>96</v>
      </c>
      <c r="D212" t="s">
        <v>97</v>
      </c>
      <c r="E212" t="s">
        <v>220</v>
      </c>
      <c r="F212">
        <v>3</v>
      </c>
      <c r="G212">
        <v>2017</v>
      </c>
      <c r="H212">
        <v>2987</v>
      </c>
      <c r="I212">
        <v>-142</v>
      </c>
      <c r="J212">
        <v>-97</v>
      </c>
      <c r="K212">
        <v>77</v>
      </c>
      <c r="L212">
        <v>0</v>
      </c>
      <c r="M212">
        <v>2825</v>
      </c>
      <c r="N212">
        <v>37</v>
      </c>
    </row>
    <row r="213" spans="1:14">
      <c r="A213" t="str">
        <f t="shared" si="3"/>
        <v>4190.3</v>
      </c>
      <c r="B213">
        <v>4190</v>
      </c>
      <c r="C213" t="s">
        <v>158</v>
      </c>
      <c r="D213" t="s">
        <v>41</v>
      </c>
      <c r="E213" t="s">
        <v>220</v>
      </c>
      <c r="F213">
        <v>3</v>
      </c>
      <c r="G213">
        <v>2017</v>
      </c>
      <c r="H213">
        <v>4189</v>
      </c>
      <c r="I213">
        <v>723</v>
      </c>
      <c r="J213">
        <v>641</v>
      </c>
      <c r="K213">
        <v>174</v>
      </c>
      <c r="L213">
        <v>0</v>
      </c>
      <c r="M213">
        <v>5727</v>
      </c>
      <c r="N213">
        <v>38</v>
      </c>
    </row>
    <row r="214" spans="1:14">
      <c r="A214" t="str">
        <f t="shared" si="3"/>
        <v>4475.3</v>
      </c>
      <c r="B214">
        <v>4475</v>
      </c>
      <c r="C214" t="s">
        <v>100</v>
      </c>
      <c r="D214" t="s">
        <v>44</v>
      </c>
      <c r="E214" t="s">
        <v>220</v>
      </c>
      <c r="F214">
        <v>3</v>
      </c>
      <c r="G214">
        <v>2017</v>
      </c>
      <c r="H214">
        <v>3260</v>
      </c>
      <c r="I214">
        <v>298</v>
      </c>
      <c r="J214">
        <v>529</v>
      </c>
      <c r="K214">
        <v>71</v>
      </c>
      <c r="L214">
        <v>0</v>
      </c>
      <c r="M214">
        <v>4158</v>
      </c>
      <c r="N214">
        <v>38</v>
      </c>
    </row>
    <row r="215" spans="1:14">
      <c r="A215" t="str">
        <f t="shared" si="3"/>
        <v>4630.3</v>
      </c>
      <c r="B215">
        <v>4630</v>
      </c>
      <c r="C215" t="s">
        <v>151</v>
      </c>
      <c r="D215" t="s">
        <v>153</v>
      </c>
      <c r="E215" t="s">
        <v>220</v>
      </c>
      <c r="F215">
        <v>3</v>
      </c>
      <c r="G215">
        <v>2017</v>
      </c>
      <c r="H215">
        <v>2163</v>
      </c>
      <c r="I215">
        <v>356</v>
      </c>
      <c r="J215">
        <v>454</v>
      </c>
      <c r="K215">
        <v>98</v>
      </c>
      <c r="L215">
        <v>0</v>
      </c>
      <c r="M215">
        <v>3071</v>
      </c>
      <c r="N215">
        <v>41</v>
      </c>
    </row>
    <row r="216" spans="1:14">
      <c r="A216" t="str">
        <f t="shared" si="3"/>
        <v>5429.3</v>
      </c>
      <c r="B216">
        <v>5429</v>
      </c>
      <c r="C216" t="s">
        <v>74</v>
      </c>
      <c r="D216" t="s">
        <v>75</v>
      </c>
      <c r="E216" t="s">
        <v>220</v>
      </c>
      <c r="F216">
        <v>3</v>
      </c>
      <c r="G216">
        <v>2017</v>
      </c>
      <c r="H216">
        <v>3329</v>
      </c>
      <c r="I216">
        <v>1082</v>
      </c>
      <c r="J216">
        <v>1436</v>
      </c>
      <c r="K216">
        <v>0</v>
      </c>
      <c r="L216">
        <v>0</v>
      </c>
      <c r="M216">
        <v>5847</v>
      </c>
      <c r="N216">
        <v>34</v>
      </c>
    </row>
    <row r="217" spans="1:14">
      <c r="A217" t="str">
        <f t="shared" si="3"/>
        <v>5436.3</v>
      </c>
      <c r="B217">
        <v>5436</v>
      </c>
      <c r="C217" t="s">
        <v>103</v>
      </c>
      <c r="D217" t="s">
        <v>104</v>
      </c>
      <c r="E217" t="s">
        <v>220</v>
      </c>
      <c r="F217">
        <v>3</v>
      </c>
      <c r="G217">
        <v>2017</v>
      </c>
      <c r="H217">
        <v>6721</v>
      </c>
      <c r="I217">
        <v>743</v>
      </c>
      <c r="J217">
        <v>1013</v>
      </c>
      <c r="K217">
        <v>107</v>
      </c>
      <c r="L217">
        <v>0</v>
      </c>
      <c r="M217">
        <v>8584</v>
      </c>
      <c r="N217">
        <v>33</v>
      </c>
    </row>
    <row r="218" spans="1:14">
      <c r="A218" t="str">
        <f t="shared" si="3"/>
        <v>5481.3</v>
      </c>
      <c r="B218">
        <v>5481</v>
      </c>
      <c r="C218" t="s">
        <v>105</v>
      </c>
      <c r="D218" t="s">
        <v>42</v>
      </c>
      <c r="E218" t="s">
        <v>220</v>
      </c>
      <c r="F218">
        <v>3</v>
      </c>
      <c r="G218">
        <v>2017</v>
      </c>
      <c r="H218">
        <v>1975</v>
      </c>
      <c r="I218">
        <v>329</v>
      </c>
      <c r="J218">
        <v>372</v>
      </c>
      <c r="K218">
        <v>0</v>
      </c>
      <c r="L218">
        <v>0</v>
      </c>
      <c r="M218">
        <v>2676</v>
      </c>
      <c r="N218">
        <v>34</v>
      </c>
    </row>
    <row r="219" spans="1:14">
      <c r="A219" t="str">
        <f t="shared" si="3"/>
        <v>5532.3</v>
      </c>
      <c r="B219">
        <v>5532</v>
      </c>
      <c r="C219" t="s">
        <v>59</v>
      </c>
      <c r="D219" t="s">
        <v>60</v>
      </c>
      <c r="E219" t="s">
        <v>220</v>
      </c>
      <c r="F219">
        <v>3</v>
      </c>
      <c r="G219">
        <v>2017</v>
      </c>
      <c r="H219">
        <v>1779</v>
      </c>
      <c r="I219">
        <v>487</v>
      </c>
      <c r="J219">
        <v>649</v>
      </c>
      <c r="K219">
        <v>11</v>
      </c>
      <c r="L219">
        <v>0</v>
      </c>
      <c r="M219">
        <v>2926</v>
      </c>
      <c r="N219">
        <v>40</v>
      </c>
    </row>
    <row r="220" spans="1:14">
      <c r="A220" t="str">
        <f t="shared" si="3"/>
        <v>5550.3</v>
      </c>
      <c r="B220">
        <v>5550</v>
      </c>
      <c r="C220" t="s">
        <v>83</v>
      </c>
      <c r="D220" t="s">
        <v>43</v>
      </c>
      <c r="E220" t="s">
        <v>220</v>
      </c>
      <c r="F220">
        <v>3</v>
      </c>
      <c r="G220">
        <v>2017</v>
      </c>
      <c r="H220">
        <v>6624</v>
      </c>
      <c r="I220">
        <v>1211</v>
      </c>
      <c r="J220">
        <v>1485</v>
      </c>
      <c r="K220">
        <v>85</v>
      </c>
      <c r="L220">
        <v>0</v>
      </c>
      <c r="M220">
        <v>9405</v>
      </c>
      <c r="N220">
        <v>38</v>
      </c>
    </row>
    <row r="221" spans="1:14">
      <c r="A221" t="str">
        <f t="shared" si="3"/>
        <v>6065.3</v>
      </c>
      <c r="B221">
        <v>6065</v>
      </c>
      <c r="C221" t="s">
        <v>106</v>
      </c>
      <c r="D221" t="s">
        <v>107</v>
      </c>
      <c r="E221" t="s">
        <v>220</v>
      </c>
      <c r="F221">
        <v>3</v>
      </c>
      <c r="G221">
        <v>2017</v>
      </c>
      <c r="H221">
        <v>3233</v>
      </c>
      <c r="I221">
        <v>259</v>
      </c>
      <c r="J221">
        <v>345</v>
      </c>
      <c r="K221">
        <v>96</v>
      </c>
      <c r="L221">
        <v>0</v>
      </c>
      <c r="M221">
        <v>3933</v>
      </c>
      <c r="N221">
        <v>33</v>
      </c>
    </row>
    <row r="222" spans="1:14">
      <c r="A222" t="str">
        <f t="shared" si="3"/>
        <v>6219.3</v>
      </c>
      <c r="B222">
        <v>6219</v>
      </c>
      <c r="C222" t="s">
        <v>110</v>
      </c>
      <c r="D222" t="s">
        <v>29</v>
      </c>
      <c r="E222" t="s">
        <v>220</v>
      </c>
      <c r="F222">
        <v>3</v>
      </c>
      <c r="G222">
        <v>2017</v>
      </c>
      <c r="H222">
        <v>2184</v>
      </c>
      <c r="I222">
        <v>65</v>
      </c>
      <c r="J222">
        <v>-870</v>
      </c>
      <c r="K222">
        <v>9</v>
      </c>
      <c r="L222">
        <v>0</v>
      </c>
      <c r="M222">
        <v>1388</v>
      </c>
      <c r="N222">
        <v>37</v>
      </c>
    </row>
    <row r="223" spans="1:14">
      <c r="A223" t="str">
        <f t="shared" si="3"/>
        <v>6690.3</v>
      </c>
      <c r="B223">
        <v>6690</v>
      </c>
      <c r="C223" t="s">
        <v>111</v>
      </c>
      <c r="D223" t="s">
        <v>112</v>
      </c>
      <c r="E223" t="s">
        <v>220</v>
      </c>
      <c r="F223">
        <v>3</v>
      </c>
      <c r="G223">
        <v>2017</v>
      </c>
      <c r="H223">
        <v>8369</v>
      </c>
      <c r="I223">
        <v>569</v>
      </c>
      <c r="J223">
        <v>1342</v>
      </c>
      <c r="K223">
        <v>26</v>
      </c>
      <c r="L223">
        <v>0</v>
      </c>
      <c r="M223">
        <v>10306</v>
      </c>
      <c r="N223">
        <v>34</v>
      </c>
    </row>
    <row r="224" spans="1:14">
      <c r="A224" t="str">
        <f t="shared" si="3"/>
        <v>6691.3</v>
      </c>
      <c r="B224">
        <v>6691</v>
      </c>
      <c r="C224" t="s">
        <v>113</v>
      </c>
      <c r="D224" t="s">
        <v>114</v>
      </c>
      <c r="E224" t="s">
        <v>220</v>
      </c>
      <c r="F224">
        <v>3</v>
      </c>
      <c r="G224">
        <v>2017</v>
      </c>
      <c r="H224">
        <v>2630</v>
      </c>
      <c r="I224">
        <v>561</v>
      </c>
      <c r="J224">
        <v>639</v>
      </c>
      <c r="K224">
        <v>0</v>
      </c>
      <c r="L224">
        <v>0</v>
      </c>
      <c r="M224">
        <v>3830</v>
      </c>
      <c r="N224">
        <v>34</v>
      </c>
    </row>
    <row r="225" spans="1:14">
      <c r="A225" t="str">
        <f t="shared" si="3"/>
        <v>6735.3</v>
      </c>
      <c r="B225">
        <v>6735</v>
      </c>
      <c r="C225" t="s">
        <v>102</v>
      </c>
      <c r="D225" t="s">
        <v>34</v>
      </c>
      <c r="E225" t="s">
        <v>220</v>
      </c>
      <c r="F225">
        <v>3</v>
      </c>
      <c r="G225">
        <v>2017</v>
      </c>
      <c r="H225">
        <v>2672</v>
      </c>
      <c r="I225">
        <v>572</v>
      </c>
      <c r="J225">
        <v>451</v>
      </c>
      <c r="K225">
        <v>92</v>
      </c>
      <c r="L225">
        <v>0</v>
      </c>
      <c r="M225">
        <v>3787</v>
      </c>
      <c r="N225">
        <v>40</v>
      </c>
    </row>
    <row r="226" spans="1:14">
      <c r="A226" t="str">
        <f t="shared" si="3"/>
        <v>6830.3</v>
      </c>
      <c r="B226">
        <v>6830</v>
      </c>
      <c r="C226" t="s">
        <v>101</v>
      </c>
      <c r="D226" t="s">
        <v>37</v>
      </c>
      <c r="E226" t="s">
        <v>220</v>
      </c>
      <c r="F226">
        <v>3</v>
      </c>
      <c r="G226">
        <v>2017</v>
      </c>
      <c r="H226">
        <v>1104</v>
      </c>
      <c r="I226">
        <v>131</v>
      </c>
      <c r="J226">
        <v>66</v>
      </c>
      <c r="K226">
        <v>-32</v>
      </c>
      <c r="L226">
        <v>0</v>
      </c>
      <c r="M226">
        <v>1269</v>
      </c>
      <c r="N226">
        <v>34</v>
      </c>
    </row>
    <row r="227" spans="1:14">
      <c r="A227" t="str">
        <f t="shared" si="3"/>
        <v>6887.3</v>
      </c>
      <c r="B227">
        <v>6887</v>
      </c>
      <c r="C227" t="s">
        <v>115</v>
      </c>
      <c r="D227" t="s">
        <v>116</v>
      </c>
      <c r="E227" t="s">
        <v>220</v>
      </c>
      <c r="F227">
        <v>3</v>
      </c>
      <c r="G227">
        <v>2017</v>
      </c>
      <c r="H227">
        <v>2244</v>
      </c>
      <c r="I227">
        <v>144</v>
      </c>
      <c r="J227">
        <v>132</v>
      </c>
      <c r="K227">
        <v>9</v>
      </c>
      <c r="L227">
        <v>0</v>
      </c>
      <c r="M227">
        <v>2529</v>
      </c>
      <c r="N227">
        <v>38</v>
      </c>
    </row>
    <row r="228" spans="1:14">
      <c r="A228" t="str">
        <f t="shared" si="3"/>
        <v>7064.3</v>
      </c>
      <c r="B228">
        <v>7064</v>
      </c>
      <c r="C228" t="s">
        <v>87</v>
      </c>
      <c r="D228" t="s">
        <v>40</v>
      </c>
      <c r="E228" t="s">
        <v>220</v>
      </c>
      <c r="F228">
        <v>3</v>
      </c>
      <c r="G228">
        <v>2017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33</v>
      </c>
    </row>
    <row r="229" spans="1:14">
      <c r="A229" t="str">
        <f t="shared" si="3"/>
        <v>7076.3</v>
      </c>
      <c r="B229">
        <v>7076</v>
      </c>
      <c r="C229" t="s">
        <v>249</v>
      </c>
      <c r="D229" t="s">
        <v>250</v>
      </c>
      <c r="E229" t="s">
        <v>220</v>
      </c>
      <c r="F229">
        <v>3</v>
      </c>
      <c r="G229">
        <v>2017</v>
      </c>
      <c r="H229">
        <v>1599</v>
      </c>
      <c r="I229">
        <v>116</v>
      </c>
      <c r="J229">
        <v>151</v>
      </c>
      <c r="K229">
        <v>13</v>
      </c>
      <c r="L229">
        <v>0</v>
      </c>
      <c r="M229">
        <v>1879</v>
      </c>
      <c r="N229">
        <v>38</v>
      </c>
    </row>
    <row r="230" spans="1:14">
      <c r="A230" t="str">
        <f t="shared" si="3"/>
        <v>7081.3</v>
      </c>
      <c r="B230">
        <v>7081</v>
      </c>
      <c r="C230" t="s">
        <v>245</v>
      </c>
      <c r="D230" t="s">
        <v>246</v>
      </c>
      <c r="E230" t="s">
        <v>220</v>
      </c>
      <c r="F230">
        <v>3</v>
      </c>
      <c r="G230">
        <v>2017</v>
      </c>
      <c r="H230">
        <v>1558</v>
      </c>
      <c r="I230">
        <v>399</v>
      </c>
      <c r="J230">
        <v>807</v>
      </c>
      <c r="K230">
        <v>106</v>
      </c>
      <c r="L230">
        <v>0</v>
      </c>
      <c r="M230">
        <v>2870</v>
      </c>
      <c r="N230">
        <v>34</v>
      </c>
    </row>
    <row r="231" spans="1:14">
      <c r="A231" t="str">
        <f t="shared" si="3"/>
        <v>7115.3</v>
      </c>
      <c r="B231">
        <v>7115</v>
      </c>
      <c r="C231" t="s">
        <v>117</v>
      </c>
      <c r="D231" t="s">
        <v>118</v>
      </c>
      <c r="E231" t="s">
        <v>220</v>
      </c>
      <c r="F231">
        <v>3</v>
      </c>
      <c r="G231">
        <v>2017</v>
      </c>
      <c r="H231">
        <v>3539</v>
      </c>
      <c r="I231">
        <v>452</v>
      </c>
      <c r="J231">
        <v>754</v>
      </c>
      <c r="K231">
        <v>49</v>
      </c>
      <c r="L231">
        <v>0</v>
      </c>
      <c r="M231">
        <v>4794</v>
      </c>
      <c r="N231">
        <v>40</v>
      </c>
    </row>
    <row r="232" spans="1:14">
      <c r="A232" t="str">
        <f t="shared" si="3"/>
        <v>7206.3</v>
      </c>
      <c r="B232">
        <v>7206</v>
      </c>
      <c r="C232" t="s">
        <v>119</v>
      </c>
      <c r="D232" t="s">
        <v>31</v>
      </c>
      <c r="E232" t="s">
        <v>220</v>
      </c>
      <c r="F232">
        <v>3</v>
      </c>
      <c r="G232">
        <v>2017</v>
      </c>
      <c r="H232">
        <v>2249</v>
      </c>
      <c r="I232">
        <v>31</v>
      </c>
      <c r="J232">
        <v>167</v>
      </c>
      <c r="K232">
        <v>36</v>
      </c>
      <c r="L232">
        <v>0</v>
      </c>
      <c r="M232">
        <v>2483</v>
      </c>
      <c r="N232">
        <v>41</v>
      </c>
    </row>
    <row r="233" spans="1:14">
      <c r="A233" t="str">
        <f t="shared" si="3"/>
        <v>7355.3</v>
      </c>
      <c r="B233">
        <v>7355</v>
      </c>
      <c r="C233" t="s">
        <v>168</v>
      </c>
      <c r="D233" t="s">
        <v>33</v>
      </c>
      <c r="E233" t="s">
        <v>220</v>
      </c>
      <c r="F233">
        <v>3</v>
      </c>
      <c r="G233">
        <v>2017</v>
      </c>
      <c r="H233">
        <v>4966</v>
      </c>
      <c r="I233">
        <v>517</v>
      </c>
      <c r="J233">
        <v>658</v>
      </c>
      <c r="K233">
        <v>281</v>
      </c>
      <c r="L233">
        <v>0</v>
      </c>
      <c r="M233">
        <v>6422</v>
      </c>
      <c r="N233">
        <v>38</v>
      </c>
    </row>
    <row r="234" spans="1:14">
      <c r="A234" t="str">
        <f t="shared" si="3"/>
        <v>7625.3</v>
      </c>
      <c r="B234">
        <v>7625</v>
      </c>
      <c r="C234" t="s">
        <v>120</v>
      </c>
      <c r="D234" t="s">
        <v>27</v>
      </c>
      <c r="E234" t="s">
        <v>220</v>
      </c>
      <c r="F234">
        <v>3</v>
      </c>
      <c r="G234">
        <v>2017</v>
      </c>
      <c r="H234">
        <v>6002</v>
      </c>
      <c r="I234">
        <v>464</v>
      </c>
      <c r="J234">
        <v>1052</v>
      </c>
      <c r="K234">
        <v>79</v>
      </c>
      <c r="L234">
        <v>0</v>
      </c>
      <c r="M234">
        <v>7597</v>
      </c>
      <c r="N234">
        <v>41</v>
      </c>
    </row>
    <row r="235" spans="1:14">
      <c r="A235" t="str">
        <f t="shared" si="3"/>
        <v>7780.3</v>
      </c>
      <c r="B235">
        <v>7780</v>
      </c>
      <c r="C235" t="s">
        <v>123</v>
      </c>
      <c r="D235" t="s">
        <v>124</v>
      </c>
      <c r="E235" t="s">
        <v>220</v>
      </c>
      <c r="F235">
        <v>3</v>
      </c>
      <c r="G235">
        <v>2017</v>
      </c>
      <c r="H235">
        <v>5737</v>
      </c>
      <c r="I235">
        <v>927</v>
      </c>
      <c r="J235">
        <v>1022</v>
      </c>
      <c r="K235">
        <v>159</v>
      </c>
      <c r="L235">
        <v>0</v>
      </c>
      <c r="M235">
        <v>7845</v>
      </c>
      <c r="N235">
        <v>33</v>
      </c>
    </row>
    <row r="236" spans="1:14">
      <c r="A236" t="str">
        <f t="shared" si="3"/>
        <v>7781.3</v>
      </c>
      <c r="B236">
        <v>7781</v>
      </c>
      <c r="C236" t="s">
        <v>66</v>
      </c>
      <c r="D236" t="s">
        <v>35</v>
      </c>
      <c r="E236" t="s">
        <v>220</v>
      </c>
      <c r="F236">
        <v>3</v>
      </c>
      <c r="G236">
        <v>2017</v>
      </c>
      <c r="H236">
        <v>6057</v>
      </c>
      <c r="I236">
        <v>213</v>
      </c>
      <c r="J236">
        <v>1096</v>
      </c>
      <c r="K236">
        <v>171</v>
      </c>
      <c r="L236">
        <v>0</v>
      </c>
      <c r="M236">
        <v>7537</v>
      </c>
      <c r="N236">
        <v>41</v>
      </c>
    </row>
    <row r="237" spans="1:14">
      <c r="A237" t="str">
        <f t="shared" si="3"/>
        <v>7808.3</v>
      </c>
      <c r="B237">
        <v>7808</v>
      </c>
      <c r="C237" t="s">
        <v>137</v>
      </c>
      <c r="D237" t="s">
        <v>125</v>
      </c>
      <c r="E237" t="s">
        <v>220</v>
      </c>
      <c r="F237">
        <v>3</v>
      </c>
      <c r="G237">
        <v>2017</v>
      </c>
      <c r="H237">
        <v>4214</v>
      </c>
      <c r="I237">
        <v>466</v>
      </c>
      <c r="J237">
        <v>335</v>
      </c>
      <c r="K237">
        <v>295</v>
      </c>
      <c r="L237">
        <v>0</v>
      </c>
      <c r="M237">
        <v>5310</v>
      </c>
      <c r="N237">
        <v>32</v>
      </c>
    </row>
    <row r="238" spans="1:14">
      <c r="A238" t="str">
        <f t="shared" si="3"/>
        <v>7810.3</v>
      </c>
      <c r="B238">
        <v>7810</v>
      </c>
      <c r="C238" t="s">
        <v>126</v>
      </c>
      <c r="D238" t="s">
        <v>127</v>
      </c>
      <c r="E238" t="s">
        <v>220</v>
      </c>
      <c r="F238">
        <v>3</v>
      </c>
      <c r="G238">
        <v>2017</v>
      </c>
      <c r="H238">
        <v>3461</v>
      </c>
      <c r="I238">
        <v>281</v>
      </c>
      <c r="J238">
        <v>301</v>
      </c>
      <c r="K238">
        <v>23</v>
      </c>
      <c r="L238">
        <v>0</v>
      </c>
      <c r="M238">
        <v>4066</v>
      </c>
      <c r="N238">
        <v>33</v>
      </c>
    </row>
    <row r="239" spans="1:14">
      <c r="A239" t="str">
        <f t="shared" si="3"/>
        <v>7823.3</v>
      </c>
      <c r="B239">
        <v>7823</v>
      </c>
      <c r="C239" t="s">
        <v>121</v>
      </c>
      <c r="D239" t="s">
        <v>122</v>
      </c>
      <c r="E239" t="s">
        <v>220</v>
      </c>
      <c r="F239">
        <v>3</v>
      </c>
      <c r="G239">
        <v>2017</v>
      </c>
      <c r="H239">
        <v>1938</v>
      </c>
      <c r="I239">
        <v>169</v>
      </c>
      <c r="J239">
        <v>236</v>
      </c>
      <c r="K239">
        <v>32</v>
      </c>
      <c r="L239">
        <v>0</v>
      </c>
      <c r="M239">
        <v>2375</v>
      </c>
      <c r="N239">
        <v>32</v>
      </c>
    </row>
    <row r="240" spans="1:14">
      <c r="A240" t="str">
        <f t="shared" si="3"/>
        <v>7830.3</v>
      </c>
      <c r="B240">
        <v>7830</v>
      </c>
      <c r="C240" t="s">
        <v>134</v>
      </c>
      <c r="D240" t="s">
        <v>135</v>
      </c>
      <c r="E240" t="s">
        <v>220</v>
      </c>
      <c r="F240">
        <v>3</v>
      </c>
      <c r="G240">
        <v>2017</v>
      </c>
      <c r="H240">
        <v>3227</v>
      </c>
      <c r="I240">
        <v>338</v>
      </c>
      <c r="J240">
        <v>462</v>
      </c>
      <c r="K240">
        <v>53</v>
      </c>
      <c r="L240">
        <v>0</v>
      </c>
      <c r="M240">
        <v>4080</v>
      </c>
      <c r="N240">
        <v>34</v>
      </c>
    </row>
    <row r="241" spans="1:14">
      <c r="A241" t="str">
        <f t="shared" si="3"/>
        <v>7860.3</v>
      </c>
      <c r="B241">
        <v>7860</v>
      </c>
      <c r="C241" t="s">
        <v>128</v>
      </c>
      <c r="D241" t="s">
        <v>30</v>
      </c>
      <c r="E241" t="s">
        <v>220</v>
      </c>
      <c r="F241">
        <v>3</v>
      </c>
      <c r="G241">
        <v>2017</v>
      </c>
      <c r="H241">
        <v>2647</v>
      </c>
      <c r="I241">
        <v>380</v>
      </c>
      <c r="J241">
        <v>294</v>
      </c>
      <c r="K241">
        <v>62</v>
      </c>
      <c r="L241">
        <v>0</v>
      </c>
      <c r="M241">
        <v>3383</v>
      </c>
      <c r="N241">
        <v>33</v>
      </c>
    </row>
    <row r="242" spans="1:14">
      <c r="A242" t="str">
        <f t="shared" si="3"/>
        <v>7958.3</v>
      </c>
      <c r="B242">
        <v>7958</v>
      </c>
      <c r="C242" t="s">
        <v>169</v>
      </c>
      <c r="D242" t="s">
        <v>20</v>
      </c>
      <c r="E242" t="s">
        <v>220</v>
      </c>
      <c r="F242">
        <v>3</v>
      </c>
      <c r="G242">
        <v>2017</v>
      </c>
      <c r="H242">
        <v>1405</v>
      </c>
      <c r="I242">
        <v>209</v>
      </c>
      <c r="J242">
        <v>272</v>
      </c>
      <c r="K242">
        <v>109</v>
      </c>
      <c r="L242">
        <v>0</v>
      </c>
      <c r="M242">
        <v>1995</v>
      </c>
      <c r="N242">
        <v>33</v>
      </c>
    </row>
    <row r="243" spans="1:14">
      <c r="A243" t="str">
        <f t="shared" si="3"/>
        <v>7964.3</v>
      </c>
      <c r="B243">
        <v>7964</v>
      </c>
      <c r="C243" t="s">
        <v>130</v>
      </c>
      <c r="D243" t="s">
        <v>131</v>
      </c>
      <c r="E243" t="s">
        <v>220</v>
      </c>
      <c r="F243">
        <v>3</v>
      </c>
      <c r="G243">
        <v>2017</v>
      </c>
      <c r="H243">
        <v>3269</v>
      </c>
      <c r="I243">
        <v>533</v>
      </c>
      <c r="J243">
        <v>817</v>
      </c>
      <c r="K243">
        <v>63</v>
      </c>
      <c r="L243">
        <v>0</v>
      </c>
      <c r="M243">
        <v>4682</v>
      </c>
      <c r="N243">
        <v>41</v>
      </c>
    </row>
    <row r="244" spans="1:14">
      <c r="A244" t="str">
        <f t="shared" si="3"/>
        <v>8118.3</v>
      </c>
      <c r="B244">
        <v>8118</v>
      </c>
      <c r="C244" t="s">
        <v>129</v>
      </c>
      <c r="D244" t="s">
        <v>28</v>
      </c>
      <c r="E244" t="s">
        <v>220</v>
      </c>
      <c r="F244">
        <v>3</v>
      </c>
      <c r="G244">
        <v>2017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40</v>
      </c>
    </row>
    <row r="245" spans="1:14">
      <c r="A245" t="str">
        <f t="shared" si="3"/>
        <v>8135.3</v>
      </c>
      <c r="B245">
        <v>8135</v>
      </c>
      <c r="C245" t="s">
        <v>136</v>
      </c>
      <c r="D245" t="s">
        <v>38</v>
      </c>
      <c r="E245" t="s">
        <v>220</v>
      </c>
      <c r="F245">
        <v>3</v>
      </c>
      <c r="G245">
        <v>2017</v>
      </c>
      <c r="H245">
        <v>2695</v>
      </c>
      <c r="I245">
        <v>320</v>
      </c>
      <c r="J245">
        <v>418</v>
      </c>
      <c r="K245">
        <v>63</v>
      </c>
      <c r="L245">
        <v>0</v>
      </c>
      <c r="M245">
        <v>3496</v>
      </c>
      <c r="N245">
        <v>33</v>
      </c>
    </row>
    <row r="246" spans="1:14">
      <c r="A246" t="str">
        <f t="shared" si="3"/>
        <v>8240.3</v>
      </c>
      <c r="B246">
        <v>8240</v>
      </c>
      <c r="C246" t="s">
        <v>55</v>
      </c>
      <c r="D246" t="s">
        <v>56</v>
      </c>
      <c r="E246" t="s">
        <v>220</v>
      </c>
      <c r="F246">
        <v>3</v>
      </c>
      <c r="G246">
        <v>2017</v>
      </c>
      <c r="H246">
        <v>2423</v>
      </c>
      <c r="I246">
        <v>-147</v>
      </c>
      <c r="J246">
        <v>450</v>
      </c>
      <c r="K246">
        <v>108</v>
      </c>
      <c r="L246">
        <v>0</v>
      </c>
      <c r="M246">
        <v>2834</v>
      </c>
      <c r="N246">
        <v>40</v>
      </c>
    </row>
    <row r="247" spans="1:14">
      <c r="A247" t="str">
        <f t="shared" si="3"/>
        <v>8344.3</v>
      </c>
      <c r="B247">
        <v>8344</v>
      </c>
      <c r="C247" t="s">
        <v>108</v>
      </c>
      <c r="D247" t="s">
        <v>109</v>
      </c>
      <c r="E247" t="s">
        <v>220</v>
      </c>
      <c r="F247">
        <v>3</v>
      </c>
      <c r="G247">
        <v>2017</v>
      </c>
      <c r="H247">
        <v>1808</v>
      </c>
      <c r="I247">
        <v>184</v>
      </c>
      <c r="J247">
        <v>535</v>
      </c>
      <c r="K247">
        <v>0</v>
      </c>
      <c r="L247">
        <v>0</v>
      </c>
      <c r="M247">
        <v>2527</v>
      </c>
      <c r="N247">
        <v>32</v>
      </c>
    </row>
    <row r="248" spans="1:14">
      <c r="A248" t="str">
        <f t="shared" si="3"/>
        <v>8861.3</v>
      </c>
      <c r="B248">
        <v>8861</v>
      </c>
      <c r="C248" t="s">
        <v>140</v>
      </c>
      <c r="D248" t="s">
        <v>141</v>
      </c>
      <c r="E248" t="s">
        <v>220</v>
      </c>
      <c r="F248">
        <v>3</v>
      </c>
      <c r="G248">
        <v>2017</v>
      </c>
      <c r="H248">
        <v>2257</v>
      </c>
      <c r="I248">
        <v>170</v>
      </c>
      <c r="J248">
        <v>232</v>
      </c>
      <c r="K248">
        <v>17</v>
      </c>
      <c r="L248">
        <v>0</v>
      </c>
      <c r="M248">
        <v>2676</v>
      </c>
      <c r="N248">
        <v>41</v>
      </c>
    </row>
    <row r="249" spans="1:14">
      <c r="A249" t="str">
        <f t="shared" si="3"/>
        <v>8995.3</v>
      </c>
      <c r="B249">
        <v>8995</v>
      </c>
      <c r="C249" t="s">
        <v>142</v>
      </c>
      <c r="D249" t="s">
        <v>143</v>
      </c>
      <c r="E249" t="s">
        <v>220</v>
      </c>
      <c r="F249">
        <v>3</v>
      </c>
      <c r="G249">
        <v>2017</v>
      </c>
      <c r="H249">
        <v>4325</v>
      </c>
      <c r="I249">
        <v>612</v>
      </c>
      <c r="J249">
        <v>536</v>
      </c>
      <c r="K249">
        <v>65</v>
      </c>
      <c r="L249">
        <v>0</v>
      </c>
      <c r="M249">
        <v>5538</v>
      </c>
      <c r="N249">
        <v>40</v>
      </c>
    </row>
    <row r="250" spans="1:14">
      <c r="A250" t="str">
        <f t="shared" si="3"/>
        <v>9000.3</v>
      </c>
      <c r="B250">
        <v>9000</v>
      </c>
      <c r="C250" t="s">
        <v>132</v>
      </c>
      <c r="D250" t="s">
        <v>133</v>
      </c>
      <c r="E250" t="s">
        <v>220</v>
      </c>
      <c r="F250">
        <v>3</v>
      </c>
      <c r="G250">
        <v>2017</v>
      </c>
      <c r="H250">
        <v>1975</v>
      </c>
      <c r="I250">
        <v>459</v>
      </c>
      <c r="J250">
        <v>608</v>
      </c>
      <c r="K250">
        <v>107</v>
      </c>
      <c r="L250">
        <v>0</v>
      </c>
      <c r="M250">
        <v>3149</v>
      </c>
      <c r="N250">
        <v>40</v>
      </c>
    </row>
    <row r="251" spans="1:14">
      <c r="A251" t="str">
        <f t="shared" si="3"/>
        <v>9134.3</v>
      </c>
      <c r="B251">
        <v>9134</v>
      </c>
      <c r="C251" t="s">
        <v>144</v>
      </c>
      <c r="D251" t="s">
        <v>145</v>
      </c>
      <c r="E251" t="s">
        <v>220</v>
      </c>
      <c r="F251">
        <v>3</v>
      </c>
      <c r="G251">
        <v>2017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38</v>
      </c>
    </row>
    <row r="252" spans="1:14">
      <c r="A252" t="str">
        <f t="shared" si="3"/>
        <v>9201.3</v>
      </c>
      <c r="B252">
        <v>9201</v>
      </c>
      <c r="C252" t="s">
        <v>247</v>
      </c>
      <c r="D252" t="s">
        <v>170</v>
      </c>
      <c r="E252" t="s">
        <v>220</v>
      </c>
      <c r="F252">
        <v>3</v>
      </c>
      <c r="G252">
        <v>2017</v>
      </c>
      <c r="H252">
        <v>1578</v>
      </c>
      <c r="I252">
        <v>191</v>
      </c>
      <c r="J252">
        <v>152</v>
      </c>
      <c r="K252">
        <v>47</v>
      </c>
      <c r="L252">
        <v>0</v>
      </c>
      <c r="M252">
        <v>1968</v>
      </c>
      <c r="N252">
        <v>33</v>
      </c>
    </row>
    <row r="253" spans="1:14">
      <c r="A253" t="str">
        <f t="shared" si="3"/>
        <v>9234.3</v>
      </c>
      <c r="B253">
        <v>9234</v>
      </c>
      <c r="C253" t="s">
        <v>146</v>
      </c>
      <c r="D253" t="s">
        <v>32</v>
      </c>
      <c r="E253" t="s">
        <v>220</v>
      </c>
      <c r="F253">
        <v>3</v>
      </c>
      <c r="G253">
        <v>2017</v>
      </c>
      <c r="H253">
        <v>5818</v>
      </c>
      <c r="I253">
        <v>754</v>
      </c>
      <c r="J253">
        <v>846</v>
      </c>
      <c r="K253">
        <v>106</v>
      </c>
      <c r="L253">
        <v>0</v>
      </c>
      <c r="M253">
        <v>7524</v>
      </c>
      <c r="N253">
        <v>40</v>
      </c>
    </row>
    <row r="254" spans="1:14">
      <c r="A254" t="str">
        <f t="shared" si="3"/>
        <v>9407.3</v>
      </c>
      <c r="B254">
        <v>9407</v>
      </c>
      <c r="C254" t="s">
        <v>174</v>
      </c>
      <c r="D254" t="s">
        <v>175</v>
      </c>
      <c r="E254" t="s">
        <v>220</v>
      </c>
      <c r="F254">
        <v>3</v>
      </c>
      <c r="G254">
        <v>2017</v>
      </c>
      <c r="H254">
        <v>6806</v>
      </c>
      <c r="I254">
        <v>533</v>
      </c>
      <c r="J254">
        <v>916</v>
      </c>
      <c r="K254">
        <v>146</v>
      </c>
      <c r="L254">
        <v>0</v>
      </c>
      <c r="M254">
        <v>8401</v>
      </c>
      <c r="N254">
        <v>38</v>
      </c>
    </row>
    <row r="255" spans="1:14">
      <c r="A255" t="str">
        <f t="shared" si="3"/>
        <v>9496.3</v>
      </c>
      <c r="B255">
        <v>9496</v>
      </c>
      <c r="C255" t="s">
        <v>71</v>
      </c>
      <c r="D255" t="s">
        <v>21</v>
      </c>
      <c r="E255" t="s">
        <v>220</v>
      </c>
      <c r="F255">
        <v>3</v>
      </c>
      <c r="G255">
        <v>2017</v>
      </c>
      <c r="H255">
        <v>2335</v>
      </c>
      <c r="I255">
        <v>176</v>
      </c>
      <c r="J255">
        <v>173</v>
      </c>
      <c r="K255">
        <v>37</v>
      </c>
      <c r="L255">
        <v>0</v>
      </c>
      <c r="M255">
        <v>2721</v>
      </c>
      <c r="N255">
        <v>37</v>
      </c>
    </row>
    <row r="256" spans="1:14">
      <c r="A256" t="str">
        <f t="shared" si="3"/>
        <v>9497.3</v>
      </c>
      <c r="B256">
        <v>9497</v>
      </c>
      <c r="C256" t="s">
        <v>171</v>
      </c>
      <c r="D256" t="s">
        <v>172</v>
      </c>
      <c r="E256" t="s">
        <v>220</v>
      </c>
      <c r="F256">
        <v>3</v>
      </c>
      <c r="G256">
        <v>2017</v>
      </c>
      <c r="H256">
        <v>1520</v>
      </c>
      <c r="I256">
        <v>501</v>
      </c>
      <c r="J256">
        <v>640</v>
      </c>
      <c r="K256">
        <v>88</v>
      </c>
      <c r="L256">
        <v>0</v>
      </c>
      <c r="M256">
        <v>2749</v>
      </c>
      <c r="N256">
        <v>41</v>
      </c>
    </row>
    <row r="257" spans="1:14">
      <c r="A257" t="str">
        <f t="shared" si="3"/>
        <v>9730.3</v>
      </c>
      <c r="B257">
        <v>9730</v>
      </c>
      <c r="C257" t="s">
        <v>57</v>
      </c>
      <c r="D257" t="s">
        <v>58</v>
      </c>
      <c r="E257" t="s">
        <v>220</v>
      </c>
      <c r="F257">
        <v>3</v>
      </c>
      <c r="G257">
        <v>2017</v>
      </c>
      <c r="H257">
        <v>3668</v>
      </c>
      <c r="I257">
        <v>343</v>
      </c>
      <c r="J257">
        <v>535</v>
      </c>
      <c r="K257">
        <v>114</v>
      </c>
      <c r="L257">
        <v>0</v>
      </c>
      <c r="M257">
        <v>4660</v>
      </c>
      <c r="N257">
        <v>41</v>
      </c>
    </row>
    <row r="258" spans="1:14">
      <c r="A258" t="str">
        <f t="shared" si="3"/>
        <v>9792.3</v>
      </c>
      <c r="B258">
        <v>9792</v>
      </c>
      <c r="C258" t="s">
        <v>176</v>
      </c>
      <c r="D258" t="s">
        <v>177</v>
      </c>
      <c r="E258" t="s">
        <v>220</v>
      </c>
      <c r="F258">
        <v>3</v>
      </c>
      <c r="G258">
        <v>2017</v>
      </c>
      <c r="H258">
        <v>2660</v>
      </c>
      <c r="I258">
        <v>602</v>
      </c>
      <c r="J258">
        <v>2000</v>
      </c>
      <c r="K258">
        <v>11</v>
      </c>
      <c r="L258">
        <v>0</v>
      </c>
      <c r="M258">
        <v>5273</v>
      </c>
      <c r="N258">
        <v>34</v>
      </c>
    </row>
    <row r="259" spans="1:14">
      <c r="A259" t="str">
        <f t="shared" ref="A259:A322" si="4">$B259&amp;"."&amp;F259</f>
        <v>9800.3</v>
      </c>
      <c r="B259">
        <v>9800</v>
      </c>
      <c r="C259" t="s">
        <v>45</v>
      </c>
      <c r="D259" t="s">
        <v>46</v>
      </c>
      <c r="E259" t="s">
        <v>220</v>
      </c>
      <c r="F259">
        <v>3</v>
      </c>
      <c r="G259">
        <v>2017</v>
      </c>
      <c r="H259">
        <v>4586</v>
      </c>
      <c r="I259">
        <v>436</v>
      </c>
      <c r="J259">
        <v>1074</v>
      </c>
      <c r="K259">
        <v>185</v>
      </c>
      <c r="L259">
        <v>0</v>
      </c>
      <c r="M259">
        <v>6281</v>
      </c>
      <c r="N259">
        <v>38</v>
      </c>
    </row>
    <row r="260" spans="1:14">
      <c r="A260" t="str">
        <f t="shared" si="4"/>
        <v>9901.3</v>
      </c>
      <c r="B260">
        <v>9901</v>
      </c>
      <c r="C260" t="s">
        <v>147</v>
      </c>
      <c r="D260" t="s">
        <v>148</v>
      </c>
      <c r="E260" t="s">
        <v>220</v>
      </c>
      <c r="F260">
        <v>3</v>
      </c>
      <c r="G260">
        <v>2017</v>
      </c>
      <c r="H260">
        <v>1853</v>
      </c>
      <c r="I260">
        <v>510</v>
      </c>
      <c r="J260">
        <v>434</v>
      </c>
      <c r="K260">
        <v>82</v>
      </c>
      <c r="L260">
        <v>0</v>
      </c>
      <c r="M260">
        <v>2879</v>
      </c>
      <c r="N260">
        <v>38</v>
      </c>
    </row>
    <row r="261" spans="1:14">
      <c r="A261" t="str">
        <f t="shared" si="4"/>
        <v>10066.3</v>
      </c>
      <c r="B261">
        <v>10066</v>
      </c>
      <c r="C261" t="s">
        <v>173</v>
      </c>
      <c r="D261" t="s">
        <v>39</v>
      </c>
      <c r="E261" t="s">
        <v>220</v>
      </c>
      <c r="F261">
        <v>3</v>
      </c>
      <c r="G261">
        <v>2017</v>
      </c>
      <c r="H261">
        <v>3554</v>
      </c>
      <c r="I261">
        <v>683</v>
      </c>
      <c r="J261">
        <v>679</v>
      </c>
      <c r="K261">
        <v>154</v>
      </c>
      <c r="L261">
        <v>0</v>
      </c>
      <c r="M261">
        <v>5070</v>
      </c>
      <c r="N261">
        <v>38</v>
      </c>
    </row>
    <row r="262" spans="1:14">
      <c r="A262" t="str">
        <f t="shared" si="4"/>
        <v>10115.3</v>
      </c>
      <c r="B262">
        <v>10115</v>
      </c>
      <c r="C262" t="s">
        <v>178</v>
      </c>
      <c r="D262" t="s">
        <v>29</v>
      </c>
      <c r="E262" t="s">
        <v>220</v>
      </c>
      <c r="F262">
        <v>3</v>
      </c>
      <c r="G262">
        <v>2017</v>
      </c>
      <c r="H262">
        <v>3769</v>
      </c>
      <c r="I262">
        <v>324</v>
      </c>
      <c r="J262">
        <v>401</v>
      </c>
      <c r="K262">
        <v>48</v>
      </c>
      <c r="L262">
        <v>0</v>
      </c>
      <c r="M262">
        <v>4542</v>
      </c>
      <c r="N262">
        <v>37</v>
      </c>
    </row>
    <row r="263" spans="1:14">
      <c r="A263" t="str">
        <f t="shared" si="4"/>
        <v>152.4</v>
      </c>
      <c r="B263">
        <v>152</v>
      </c>
      <c r="C263" t="s">
        <v>53</v>
      </c>
      <c r="D263" t="s">
        <v>54</v>
      </c>
      <c r="E263" t="s">
        <v>220</v>
      </c>
      <c r="F263">
        <v>4</v>
      </c>
      <c r="G263">
        <v>2017</v>
      </c>
      <c r="H263">
        <v>1690</v>
      </c>
      <c r="I263">
        <v>602</v>
      </c>
      <c r="J263">
        <v>604</v>
      </c>
      <c r="K263">
        <v>76</v>
      </c>
      <c r="L263">
        <v>0</v>
      </c>
      <c r="M263">
        <v>2972</v>
      </c>
      <c r="N263">
        <v>34</v>
      </c>
    </row>
    <row r="264" spans="1:14">
      <c r="A264" t="str">
        <f t="shared" si="4"/>
        <v>672.4</v>
      </c>
      <c r="B264">
        <v>672</v>
      </c>
      <c r="C264" t="s">
        <v>64</v>
      </c>
      <c r="D264" t="s">
        <v>65</v>
      </c>
      <c r="E264" t="s">
        <v>220</v>
      </c>
      <c r="F264">
        <v>4</v>
      </c>
      <c r="G264">
        <v>2017</v>
      </c>
      <c r="H264">
        <v>2678</v>
      </c>
      <c r="I264">
        <v>497</v>
      </c>
      <c r="J264">
        <v>959</v>
      </c>
      <c r="K264">
        <v>9</v>
      </c>
      <c r="L264">
        <v>0</v>
      </c>
      <c r="M264">
        <v>4143</v>
      </c>
      <c r="N264">
        <v>34</v>
      </c>
    </row>
    <row r="265" spans="1:14">
      <c r="A265" t="str">
        <f t="shared" si="4"/>
        <v>695.4</v>
      </c>
      <c r="B265">
        <v>695</v>
      </c>
      <c r="C265" t="s">
        <v>159</v>
      </c>
      <c r="D265" t="s">
        <v>160</v>
      </c>
      <c r="E265" t="s">
        <v>220</v>
      </c>
      <c r="F265">
        <v>4</v>
      </c>
      <c r="G265">
        <v>2017</v>
      </c>
      <c r="H265">
        <v>-783</v>
      </c>
      <c r="I265">
        <v>-57</v>
      </c>
      <c r="J265">
        <v>-44</v>
      </c>
      <c r="K265">
        <v>0</v>
      </c>
      <c r="L265">
        <v>0</v>
      </c>
      <c r="M265">
        <v>-884</v>
      </c>
      <c r="N265">
        <v>32</v>
      </c>
    </row>
    <row r="266" spans="1:14">
      <c r="A266" t="str">
        <f t="shared" si="4"/>
        <v>817.4</v>
      </c>
      <c r="B266">
        <v>817</v>
      </c>
      <c r="C266" t="s">
        <v>138</v>
      </c>
      <c r="D266" t="s">
        <v>139</v>
      </c>
      <c r="E266" t="s">
        <v>220</v>
      </c>
      <c r="F266">
        <v>4</v>
      </c>
      <c r="G266">
        <v>2017</v>
      </c>
      <c r="H266">
        <v>4095</v>
      </c>
      <c r="I266">
        <v>1211</v>
      </c>
      <c r="J266">
        <v>1170</v>
      </c>
      <c r="K266">
        <v>261</v>
      </c>
      <c r="L266">
        <v>0</v>
      </c>
      <c r="M266">
        <v>6737</v>
      </c>
      <c r="N266">
        <v>34</v>
      </c>
    </row>
    <row r="267" spans="1:14">
      <c r="A267" t="str">
        <f t="shared" si="4"/>
        <v>831.4</v>
      </c>
      <c r="B267">
        <v>831</v>
      </c>
      <c r="C267" t="s">
        <v>159</v>
      </c>
      <c r="D267" t="s">
        <v>161</v>
      </c>
      <c r="E267" t="s">
        <v>220</v>
      </c>
      <c r="F267">
        <v>4</v>
      </c>
      <c r="G267">
        <v>2017</v>
      </c>
      <c r="H267">
        <v>2790</v>
      </c>
      <c r="I267">
        <v>405</v>
      </c>
      <c r="J267">
        <v>519</v>
      </c>
      <c r="K267">
        <v>124</v>
      </c>
      <c r="L267">
        <v>0</v>
      </c>
      <c r="M267">
        <v>3838</v>
      </c>
      <c r="N267">
        <v>34</v>
      </c>
    </row>
    <row r="268" spans="1:14">
      <c r="A268" t="str">
        <f t="shared" si="4"/>
        <v>834.4</v>
      </c>
      <c r="B268">
        <v>834</v>
      </c>
      <c r="C268" t="s">
        <v>154</v>
      </c>
      <c r="D268" t="s">
        <v>155</v>
      </c>
      <c r="E268" t="s">
        <v>220</v>
      </c>
      <c r="F268">
        <v>4</v>
      </c>
      <c r="G268">
        <v>2017</v>
      </c>
      <c r="H268">
        <v>2366</v>
      </c>
      <c r="I268">
        <v>288</v>
      </c>
      <c r="J268">
        <v>405</v>
      </c>
      <c r="K268">
        <v>127</v>
      </c>
      <c r="L268">
        <v>0</v>
      </c>
      <c r="M268">
        <v>3186</v>
      </c>
      <c r="N268">
        <v>40</v>
      </c>
    </row>
    <row r="269" spans="1:14">
      <c r="A269" t="str">
        <f t="shared" si="4"/>
        <v>839.4</v>
      </c>
      <c r="B269">
        <v>839</v>
      </c>
      <c r="C269" t="s">
        <v>156</v>
      </c>
      <c r="D269" t="s">
        <v>157</v>
      </c>
      <c r="E269" t="s">
        <v>220</v>
      </c>
      <c r="F269">
        <v>4</v>
      </c>
      <c r="G269">
        <v>2017</v>
      </c>
      <c r="H269">
        <v>1711</v>
      </c>
      <c r="I269">
        <v>395</v>
      </c>
      <c r="J269">
        <v>414</v>
      </c>
      <c r="K269">
        <v>0</v>
      </c>
      <c r="L269">
        <v>0</v>
      </c>
      <c r="M269">
        <v>2520</v>
      </c>
      <c r="N269">
        <v>40</v>
      </c>
    </row>
    <row r="270" spans="1:14">
      <c r="A270" t="str">
        <f t="shared" si="4"/>
        <v>852.4</v>
      </c>
      <c r="B270">
        <v>852</v>
      </c>
      <c r="C270" t="s">
        <v>63</v>
      </c>
      <c r="D270" t="s">
        <v>26</v>
      </c>
      <c r="E270" t="s">
        <v>220</v>
      </c>
      <c r="F270">
        <v>4</v>
      </c>
      <c r="G270">
        <v>2017</v>
      </c>
      <c r="H270">
        <v>4723</v>
      </c>
      <c r="I270">
        <v>254</v>
      </c>
      <c r="J270">
        <v>1014</v>
      </c>
      <c r="K270">
        <v>57</v>
      </c>
      <c r="L270">
        <v>0</v>
      </c>
      <c r="M270">
        <v>6048</v>
      </c>
      <c r="N270">
        <v>41</v>
      </c>
    </row>
    <row r="271" spans="1:14">
      <c r="A271" t="str">
        <f t="shared" si="4"/>
        <v>860.4</v>
      </c>
      <c r="B271">
        <v>860</v>
      </c>
      <c r="C271" t="s">
        <v>84</v>
      </c>
      <c r="D271" t="s">
        <v>85</v>
      </c>
      <c r="E271" t="s">
        <v>220</v>
      </c>
      <c r="F271">
        <v>4</v>
      </c>
      <c r="G271">
        <v>2017</v>
      </c>
      <c r="H271">
        <v>2499</v>
      </c>
      <c r="I271">
        <v>557</v>
      </c>
      <c r="J271">
        <v>621</v>
      </c>
      <c r="K271">
        <v>91</v>
      </c>
      <c r="L271">
        <v>0</v>
      </c>
      <c r="M271">
        <v>3768</v>
      </c>
      <c r="N271">
        <v>41</v>
      </c>
    </row>
    <row r="272" spans="1:14">
      <c r="A272" t="str">
        <f t="shared" si="4"/>
        <v>1069.4</v>
      </c>
      <c r="B272">
        <v>1069</v>
      </c>
      <c r="C272" t="s">
        <v>180</v>
      </c>
      <c r="D272" t="s">
        <v>181</v>
      </c>
      <c r="E272" t="s">
        <v>220</v>
      </c>
      <c r="F272">
        <v>4</v>
      </c>
      <c r="G272">
        <v>2017</v>
      </c>
      <c r="H272">
        <v>2244</v>
      </c>
      <c r="I272">
        <v>456</v>
      </c>
      <c r="J272">
        <v>799</v>
      </c>
      <c r="K272">
        <v>40</v>
      </c>
      <c r="L272">
        <v>0</v>
      </c>
      <c r="M272">
        <v>3539</v>
      </c>
      <c r="N272">
        <v>34</v>
      </c>
    </row>
    <row r="273" spans="1:14">
      <c r="A273" t="str">
        <f t="shared" si="4"/>
        <v>1073.4</v>
      </c>
      <c r="B273">
        <v>1073</v>
      </c>
      <c r="C273" t="s">
        <v>149</v>
      </c>
      <c r="D273" t="s">
        <v>150</v>
      </c>
      <c r="E273" t="s">
        <v>220</v>
      </c>
      <c r="F273">
        <v>4</v>
      </c>
      <c r="G273">
        <v>2017</v>
      </c>
      <c r="H273">
        <v>330</v>
      </c>
      <c r="I273">
        <v>10</v>
      </c>
      <c r="J273">
        <v>16</v>
      </c>
      <c r="K273">
        <v>0</v>
      </c>
      <c r="L273">
        <v>0</v>
      </c>
      <c r="M273">
        <v>356</v>
      </c>
      <c r="N273">
        <v>38</v>
      </c>
    </row>
    <row r="274" spans="1:14">
      <c r="A274" t="str">
        <f t="shared" si="4"/>
        <v>1139.4</v>
      </c>
      <c r="B274">
        <v>1139</v>
      </c>
      <c r="C274" t="s">
        <v>61</v>
      </c>
      <c r="D274" t="s">
        <v>62</v>
      </c>
      <c r="E274" t="s">
        <v>220</v>
      </c>
      <c r="F274">
        <v>4</v>
      </c>
      <c r="G274">
        <v>2017</v>
      </c>
      <c r="H274">
        <v>8903</v>
      </c>
      <c r="I274">
        <v>1429</v>
      </c>
      <c r="J274">
        <v>1748</v>
      </c>
      <c r="K274">
        <v>307</v>
      </c>
      <c r="L274">
        <v>0</v>
      </c>
      <c r="M274">
        <v>12387</v>
      </c>
      <c r="N274">
        <v>41</v>
      </c>
    </row>
    <row r="275" spans="1:14">
      <c r="A275" t="str">
        <f t="shared" si="4"/>
        <v>1143.4</v>
      </c>
      <c r="B275">
        <v>1143</v>
      </c>
      <c r="C275" t="s">
        <v>159</v>
      </c>
      <c r="D275" t="s">
        <v>27</v>
      </c>
      <c r="E275" t="s">
        <v>220</v>
      </c>
      <c r="F275">
        <v>4</v>
      </c>
      <c r="G275">
        <v>2017</v>
      </c>
      <c r="H275">
        <v>3701</v>
      </c>
      <c r="I275">
        <v>343</v>
      </c>
      <c r="J275">
        <v>750</v>
      </c>
      <c r="K275">
        <v>114</v>
      </c>
      <c r="L275">
        <v>0</v>
      </c>
      <c r="M275">
        <v>4908</v>
      </c>
      <c r="N275">
        <v>41</v>
      </c>
    </row>
    <row r="276" spans="1:14">
      <c r="A276" t="str">
        <f t="shared" si="4"/>
        <v>1318.4</v>
      </c>
      <c r="B276">
        <v>1318</v>
      </c>
      <c r="C276" t="s">
        <v>67</v>
      </c>
      <c r="D276" t="s">
        <v>68</v>
      </c>
      <c r="E276" t="s">
        <v>220</v>
      </c>
      <c r="F276">
        <v>4</v>
      </c>
      <c r="G276">
        <v>2017</v>
      </c>
      <c r="H276">
        <v>1933</v>
      </c>
      <c r="I276">
        <v>546</v>
      </c>
      <c r="J276">
        <v>612</v>
      </c>
      <c r="K276">
        <v>51</v>
      </c>
      <c r="L276">
        <v>0</v>
      </c>
      <c r="M276">
        <v>3142</v>
      </c>
      <c r="N276">
        <v>41</v>
      </c>
    </row>
    <row r="277" spans="1:14">
      <c r="A277" t="str">
        <f t="shared" si="4"/>
        <v>1319.4</v>
      </c>
      <c r="B277">
        <v>1319</v>
      </c>
      <c r="C277" t="s">
        <v>69</v>
      </c>
      <c r="D277" t="s">
        <v>70</v>
      </c>
      <c r="E277" t="s">
        <v>220</v>
      </c>
      <c r="F277">
        <v>4</v>
      </c>
      <c r="G277">
        <v>2017</v>
      </c>
      <c r="H277">
        <v>437</v>
      </c>
      <c r="I277">
        <v>191</v>
      </c>
      <c r="J277">
        <v>487</v>
      </c>
      <c r="K277">
        <v>9</v>
      </c>
      <c r="L277">
        <v>0</v>
      </c>
      <c r="M277">
        <v>1124</v>
      </c>
      <c r="N277">
        <v>32</v>
      </c>
    </row>
    <row r="278" spans="1:14">
      <c r="A278" t="str">
        <f t="shared" si="4"/>
        <v>1326.4</v>
      </c>
      <c r="B278">
        <v>1326</v>
      </c>
      <c r="C278" t="s">
        <v>22</v>
      </c>
      <c r="D278" t="s">
        <v>23</v>
      </c>
      <c r="E278" t="s">
        <v>220</v>
      </c>
      <c r="F278">
        <v>4</v>
      </c>
      <c r="G278">
        <v>2017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37</v>
      </c>
    </row>
    <row r="279" spans="1:14">
      <c r="A279" t="str">
        <f t="shared" si="4"/>
        <v>1950.4</v>
      </c>
      <c r="B279">
        <v>1950</v>
      </c>
      <c r="C279" t="s">
        <v>36</v>
      </c>
      <c r="D279" t="s">
        <v>25</v>
      </c>
      <c r="E279" t="s">
        <v>220</v>
      </c>
      <c r="F279">
        <v>4</v>
      </c>
      <c r="G279">
        <v>2017</v>
      </c>
      <c r="H279">
        <v>9882</v>
      </c>
      <c r="I279">
        <v>1055</v>
      </c>
      <c r="J279">
        <v>2601</v>
      </c>
      <c r="K279">
        <v>283</v>
      </c>
      <c r="L279">
        <v>0</v>
      </c>
      <c r="M279">
        <v>13821</v>
      </c>
      <c r="N279">
        <v>34</v>
      </c>
    </row>
    <row r="280" spans="1:14">
      <c r="A280" t="str">
        <f t="shared" si="4"/>
        <v>2010.4</v>
      </c>
      <c r="B280">
        <v>2010</v>
      </c>
      <c r="C280" t="s">
        <v>72</v>
      </c>
      <c r="D280" t="s">
        <v>73</v>
      </c>
      <c r="E280" t="s">
        <v>220</v>
      </c>
      <c r="F280">
        <v>4</v>
      </c>
      <c r="G280">
        <v>2017</v>
      </c>
      <c r="H280">
        <v>1521</v>
      </c>
      <c r="I280">
        <v>445</v>
      </c>
      <c r="J280">
        <v>701</v>
      </c>
      <c r="K280">
        <v>0</v>
      </c>
      <c r="L280">
        <v>0</v>
      </c>
      <c r="M280">
        <v>2667</v>
      </c>
      <c r="N280">
        <v>41</v>
      </c>
    </row>
    <row r="281" spans="1:14">
      <c r="A281" t="str">
        <f t="shared" si="4"/>
        <v>2215.4</v>
      </c>
      <c r="B281">
        <v>2215</v>
      </c>
      <c r="C281" t="s">
        <v>78</v>
      </c>
      <c r="D281" t="s">
        <v>79</v>
      </c>
      <c r="E281" t="s">
        <v>220</v>
      </c>
      <c r="F281">
        <v>4</v>
      </c>
      <c r="G281">
        <v>2017</v>
      </c>
      <c r="H281">
        <v>1532</v>
      </c>
      <c r="I281">
        <v>323</v>
      </c>
      <c r="J281">
        <v>474</v>
      </c>
      <c r="K281">
        <v>42</v>
      </c>
      <c r="L281">
        <v>0</v>
      </c>
      <c r="M281">
        <v>2371</v>
      </c>
      <c r="N281">
        <v>33</v>
      </c>
    </row>
    <row r="282" spans="1:14">
      <c r="A282" t="str">
        <f t="shared" si="4"/>
        <v>2245.4</v>
      </c>
      <c r="B282">
        <v>2245</v>
      </c>
      <c r="C282" t="s">
        <v>76</v>
      </c>
      <c r="D282" t="s">
        <v>77</v>
      </c>
      <c r="E282" t="s">
        <v>220</v>
      </c>
      <c r="F282">
        <v>4</v>
      </c>
      <c r="G282">
        <v>2017</v>
      </c>
      <c r="H282">
        <v>1697</v>
      </c>
      <c r="I282">
        <v>304</v>
      </c>
      <c r="J282">
        <v>486</v>
      </c>
      <c r="K282">
        <v>0</v>
      </c>
      <c r="L282">
        <v>0</v>
      </c>
      <c r="M282">
        <v>2487</v>
      </c>
      <c r="N282">
        <v>38</v>
      </c>
    </row>
    <row r="283" spans="1:14">
      <c r="A283" t="str">
        <f t="shared" si="4"/>
        <v>2425.4</v>
      </c>
      <c r="B283">
        <v>2425</v>
      </c>
      <c r="C283" t="s">
        <v>80</v>
      </c>
      <c r="D283" t="s">
        <v>24</v>
      </c>
      <c r="E283" t="s">
        <v>220</v>
      </c>
      <c r="F283">
        <v>4</v>
      </c>
      <c r="G283">
        <v>2017</v>
      </c>
      <c r="H283">
        <v>581</v>
      </c>
      <c r="I283">
        <v>207</v>
      </c>
      <c r="J283">
        <v>78</v>
      </c>
      <c r="K283">
        <v>89</v>
      </c>
      <c r="L283">
        <v>0</v>
      </c>
      <c r="M283">
        <v>955</v>
      </c>
      <c r="N283">
        <v>38</v>
      </c>
    </row>
    <row r="284" spans="1:14">
      <c r="A284" t="str">
        <f t="shared" si="4"/>
        <v>2496.4</v>
      </c>
      <c r="B284">
        <v>2496</v>
      </c>
      <c r="C284" t="s">
        <v>240</v>
      </c>
      <c r="D284" t="s">
        <v>241</v>
      </c>
      <c r="E284" t="s">
        <v>220</v>
      </c>
      <c r="F284">
        <v>4</v>
      </c>
      <c r="G284">
        <v>2017</v>
      </c>
      <c r="H284">
        <v>1027</v>
      </c>
      <c r="I284">
        <v>339</v>
      </c>
      <c r="J284">
        <v>326</v>
      </c>
      <c r="K284">
        <v>44</v>
      </c>
      <c r="L284">
        <v>0</v>
      </c>
      <c r="M284">
        <v>1736</v>
      </c>
      <c r="N284">
        <v>34</v>
      </c>
    </row>
    <row r="285" spans="1:14">
      <c r="A285" t="str">
        <f t="shared" si="4"/>
        <v>2611.4</v>
      </c>
      <c r="B285">
        <v>2611</v>
      </c>
      <c r="C285" t="s">
        <v>81</v>
      </c>
      <c r="D285" t="s">
        <v>82</v>
      </c>
      <c r="E285" t="s">
        <v>220</v>
      </c>
      <c r="F285">
        <v>4</v>
      </c>
      <c r="G285">
        <v>2017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41</v>
      </c>
    </row>
    <row r="286" spans="1:14">
      <c r="A286" t="str">
        <f t="shared" si="4"/>
        <v>2700.4</v>
      </c>
      <c r="B286">
        <v>2700</v>
      </c>
      <c r="C286" t="s">
        <v>151</v>
      </c>
      <c r="D286" t="s">
        <v>152</v>
      </c>
      <c r="E286" t="s">
        <v>220</v>
      </c>
      <c r="F286">
        <v>4</v>
      </c>
      <c r="G286">
        <v>2017</v>
      </c>
      <c r="H286">
        <v>3145</v>
      </c>
      <c r="I286">
        <v>701</v>
      </c>
      <c r="J286">
        <v>982</v>
      </c>
      <c r="K286">
        <v>139</v>
      </c>
      <c r="L286">
        <v>0</v>
      </c>
      <c r="M286">
        <v>4967</v>
      </c>
      <c r="N286">
        <v>34</v>
      </c>
    </row>
    <row r="287" spans="1:14">
      <c r="A287" t="str">
        <f t="shared" si="4"/>
        <v>2715.4</v>
      </c>
      <c r="B287">
        <v>2715</v>
      </c>
      <c r="C287" t="s">
        <v>162</v>
      </c>
      <c r="D287" t="s">
        <v>163</v>
      </c>
      <c r="E287" t="s">
        <v>220</v>
      </c>
      <c r="F287">
        <v>4</v>
      </c>
      <c r="G287">
        <v>2017</v>
      </c>
      <c r="H287">
        <v>2169</v>
      </c>
      <c r="I287">
        <v>564</v>
      </c>
      <c r="J287">
        <v>582</v>
      </c>
      <c r="K287">
        <v>85</v>
      </c>
      <c r="L287">
        <v>0</v>
      </c>
      <c r="M287">
        <v>3400</v>
      </c>
      <c r="N287">
        <v>38</v>
      </c>
    </row>
    <row r="288" spans="1:14">
      <c r="A288" t="str">
        <f t="shared" si="4"/>
        <v>2744.4</v>
      </c>
      <c r="B288">
        <v>2744</v>
      </c>
      <c r="C288" t="s">
        <v>164</v>
      </c>
      <c r="D288" t="s">
        <v>165</v>
      </c>
      <c r="E288" t="s">
        <v>220</v>
      </c>
      <c r="F288">
        <v>4</v>
      </c>
      <c r="G288">
        <v>2017</v>
      </c>
      <c r="H288">
        <v>782</v>
      </c>
      <c r="I288">
        <v>191</v>
      </c>
      <c r="J288">
        <v>426</v>
      </c>
      <c r="K288">
        <v>22</v>
      </c>
      <c r="L288">
        <v>0</v>
      </c>
      <c r="M288">
        <v>1421</v>
      </c>
      <c r="N288">
        <v>33</v>
      </c>
    </row>
    <row r="289" spans="1:14">
      <c r="A289" t="str">
        <f t="shared" si="4"/>
        <v>2791.4</v>
      </c>
      <c r="B289">
        <v>2791</v>
      </c>
      <c r="C289" t="s">
        <v>86</v>
      </c>
      <c r="D289" t="s">
        <v>29</v>
      </c>
      <c r="E289" t="s">
        <v>220</v>
      </c>
      <c r="F289">
        <v>4</v>
      </c>
      <c r="G289">
        <v>2017</v>
      </c>
      <c r="H289">
        <v>992</v>
      </c>
      <c r="I289">
        <v>376</v>
      </c>
      <c r="J289">
        <v>889</v>
      </c>
      <c r="K289">
        <v>219</v>
      </c>
      <c r="L289">
        <v>0</v>
      </c>
      <c r="M289">
        <v>2476</v>
      </c>
      <c r="N289">
        <v>37</v>
      </c>
    </row>
    <row r="290" spans="1:14">
      <c r="A290" t="str">
        <f t="shared" si="4"/>
        <v>3396.4</v>
      </c>
      <c r="B290">
        <v>3396</v>
      </c>
      <c r="C290" t="s">
        <v>88</v>
      </c>
      <c r="D290" t="s">
        <v>89</v>
      </c>
      <c r="E290" t="s">
        <v>220</v>
      </c>
      <c r="F290">
        <v>4</v>
      </c>
      <c r="G290">
        <v>2017</v>
      </c>
      <c r="H290">
        <v>1622</v>
      </c>
      <c r="I290">
        <v>501</v>
      </c>
      <c r="J290">
        <v>587</v>
      </c>
      <c r="K290">
        <v>132</v>
      </c>
      <c r="L290">
        <v>0</v>
      </c>
      <c r="M290">
        <v>2842</v>
      </c>
      <c r="N290">
        <v>38</v>
      </c>
    </row>
    <row r="291" spans="1:14">
      <c r="A291" t="str">
        <f t="shared" si="4"/>
        <v>3477.4</v>
      </c>
      <c r="B291">
        <v>3477</v>
      </c>
      <c r="C291" t="s">
        <v>184</v>
      </c>
      <c r="D291" t="s">
        <v>185</v>
      </c>
      <c r="E291" t="s">
        <v>220</v>
      </c>
      <c r="F291">
        <v>4</v>
      </c>
      <c r="G291">
        <v>2017</v>
      </c>
      <c r="H291">
        <v>1469</v>
      </c>
      <c r="I291">
        <v>61</v>
      </c>
      <c r="J291">
        <v>224</v>
      </c>
      <c r="K291">
        <v>0</v>
      </c>
      <c r="L291">
        <v>0</v>
      </c>
      <c r="M291">
        <v>1754</v>
      </c>
      <c r="N291">
        <v>40</v>
      </c>
    </row>
    <row r="292" spans="1:14">
      <c r="A292" t="str">
        <f t="shared" si="4"/>
        <v>3632.4</v>
      </c>
      <c r="B292">
        <v>3632</v>
      </c>
      <c r="C292" t="s">
        <v>90</v>
      </c>
      <c r="D292" t="s">
        <v>91</v>
      </c>
      <c r="E292" t="s">
        <v>220</v>
      </c>
      <c r="F292">
        <v>4</v>
      </c>
      <c r="G292">
        <v>2017</v>
      </c>
      <c r="H292">
        <v>4669</v>
      </c>
      <c r="I292">
        <v>368</v>
      </c>
      <c r="J292">
        <v>1159</v>
      </c>
      <c r="K292">
        <v>114</v>
      </c>
      <c r="L292">
        <v>0</v>
      </c>
      <c r="M292">
        <v>6310</v>
      </c>
      <c r="N292">
        <v>40</v>
      </c>
    </row>
    <row r="293" spans="1:14">
      <c r="A293" t="str">
        <f t="shared" si="4"/>
        <v>3671.4</v>
      </c>
      <c r="B293">
        <v>3671</v>
      </c>
      <c r="C293" t="s">
        <v>182</v>
      </c>
      <c r="D293" t="s">
        <v>183</v>
      </c>
      <c r="E293" t="s">
        <v>220</v>
      </c>
      <c r="F293">
        <v>4</v>
      </c>
      <c r="G293">
        <v>2017</v>
      </c>
      <c r="H293">
        <v>1840</v>
      </c>
      <c r="I293">
        <v>189</v>
      </c>
      <c r="J293">
        <v>617</v>
      </c>
      <c r="K293">
        <v>0</v>
      </c>
      <c r="L293">
        <v>0</v>
      </c>
      <c r="M293">
        <v>2646</v>
      </c>
      <c r="N293">
        <v>41</v>
      </c>
    </row>
    <row r="294" spans="1:14">
      <c r="A294" t="str">
        <f t="shared" si="4"/>
        <v>3681.4</v>
      </c>
      <c r="B294">
        <v>3681</v>
      </c>
      <c r="C294" t="s">
        <v>92</v>
      </c>
      <c r="D294" t="s">
        <v>93</v>
      </c>
      <c r="E294" t="s">
        <v>220</v>
      </c>
      <c r="F294">
        <v>4</v>
      </c>
      <c r="G294">
        <v>2017</v>
      </c>
      <c r="H294">
        <v>3409</v>
      </c>
      <c r="I294">
        <v>1352</v>
      </c>
      <c r="J294">
        <v>893</v>
      </c>
      <c r="K294">
        <v>59</v>
      </c>
      <c r="L294">
        <v>0</v>
      </c>
      <c r="M294">
        <v>5713</v>
      </c>
      <c r="N294">
        <v>40</v>
      </c>
    </row>
    <row r="295" spans="1:14">
      <c r="A295" t="str">
        <f t="shared" si="4"/>
        <v>3686.4</v>
      </c>
      <c r="B295">
        <v>3686</v>
      </c>
      <c r="C295" t="s">
        <v>166</v>
      </c>
      <c r="D295" t="s">
        <v>167</v>
      </c>
      <c r="E295" t="s">
        <v>220</v>
      </c>
      <c r="F295">
        <v>4</v>
      </c>
      <c r="G295">
        <v>2017</v>
      </c>
      <c r="H295">
        <v>2330</v>
      </c>
      <c r="I295">
        <v>807</v>
      </c>
      <c r="J295">
        <v>883</v>
      </c>
      <c r="K295">
        <v>143</v>
      </c>
      <c r="L295">
        <v>0</v>
      </c>
      <c r="M295">
        <v>4163</v>
      </c>
      <c r="N295">
        <v>40</v>
      </c>
    </row>
    <row r="296" spans="1:14">
      <c r="A296" t="str">
        <f t="shared" si="4"/>
        <v>3841.4</v>
      </c>
      <c r="B296">
        <v>3841</v>
      </c>
      <c r="C296" t="s">
        <v>186</v>
      </c>
      <c r="D296" t="s">
        <v>187</v>
      </c>
      <c r="E296" t="s">
        <v>220</v>
      </c>
      <c r="F296">
        <v>4</v>
      </c>
      <c r="G296">
        <v>2017</v>
      </c>
      <c r="H296">
        <v>1006</v>
      </c>
      <c r="I296">
        <v>378</v>
      </c>
      <c r="J296">
        <v>590</v>
      </c>
      <c r="K296">
        <v>17</v>
      </c>
      <c r="L296">
        <v>0</v>
      </c>
      <c r="M296">
        <v>1991</v>
      </c>
      <c r="N296">
        <v>33</v>
      </c>
    </row>
    <row r="297" spans="1:14">
      <c r="A297" t="str">
        <f t="shared" si="4"/>
        <v>3915.4</v>
      </c>
      <c r="B297">
        <v>3915</v>
      </c>
      <c r="C297" t="s">
        <v>94</v>
      </c>
      <c r="D297" t="s">
        <v>95</v>
      </c>
      <c r="E297" t="s">
        <v>220</v>
      </c>
      <c r="F297">
        <v>4</v>
      </c>
      <c r="G297">
        <v>2017</v>
      </c>
      <c r="H297">
        <v>2097</v>
      </c>
      <c r="I297">
        <v>279</v>
      </c>
      <c r="J297">
        <v>657</v>
      </c>
      <c r="K297">
        <v>99</v>
      </c>
      <c r="L297">
        <v>0</v>
      </c>
      <c r="M297">
        <v>3132</v>
      </c>
      <c r="N297">
        <v>41</v>
      </c>
    </row>
    <row r="298" spans="1:14">
      <c r="A298" t="str">
        <f t="shared" si="4"/>
        <v>4020.4</v>
      </c>
      <c r="B298">
        <v>4020</v>
      </c>
      <c r="C298" t="s">
        <v>98</v>
      </c>
      <c r="D298" t="s">
        <v>99</v>
      </c>
      <c r="E298" t="s">
        <v>220</v>
      </c>
      <c r="F298">
        <v>4</v>
      </c>
      <c r="G298">
        <v>2017</v>
      </c>
      <c r="H298">
        <v>2942</v>
      </c>
      <c r="I298">
        <v>775</v>
      </c>
      <c r="J298">
        <v>1008</v>
      </c>
      <c r="K298">
        <v>11</v>
      </c>
      <c r="L298">
        <v>0</v>
      </c>
      <c r="M298">
        <v>4736</v>
      </c>
      <c r="N298">
        <v>34</v>
      </c>
    </row>
    <row r="299" spans="1:14">
      <c r="A299" t="str">
        <f t="shared" si="4"/>
        <v>4065.4</v>
      </c>
      <c r="B299">
        <v>4065</v>
      </c>
      <c r="C299" t="s">
        <v>96</v>
      </c>
      <c r="D299" t="s">
        <v>97</v>
      </c>
      <c r="E299" t="s">
        <v>220</v>
      </c>
      <c r="F299">
        <v>4</v>
      </c>
      <c r="G299">
        <v>2017</v>
      </c>
      <c r="H299">
        <v>4048</v>
      </c>
      <c r="I299">
        <v>389</v>
      </c>
      <c r="J299">
        <v>819</v>
      </c>
      <c r="K299">
        <v>104</v>
      </c>
      <c r="L299">
        <v>0</v>
      </c>
      <c r="M299">
        <v>5360</v>
      </c>
      <c r="N299">
        <v>37</v>
      </c>
    </row>
    <row r="300" spans="1:14">
      <c r="A300" t="str">
        <f t="shared" si="4"/>
        <v>4190.4</v>
      </c>
      <c r="B300">
        <v>4190</v>
      </c>
      <c r="C300" t="s">
        <v>158</v>
      </c>
      <c r="D300" t="s">
        <v>41</v>
      </c>
      <c r="E300" t="s">
        <v>220</v>
      </c>
      <c r="F300">
        <v>4</v>
      </c>
      <c r="G300">
        <v>2017</v>
      </c>
      <c r="H300">
        <v>2770</v>
      </c>
      <c r="I300">
        <v>732</v>
      </c>
      <c r="J300">
        <v>559</v>
      </c>
      <c r="K300">
        <v>147</v>
      </c>
      <c r="L300">
        <v>0</v>
      </c>
      <c r="M300">
        <v>4208</v>
      </c>
      <c r="N300">
        <v>38</v>
      </c>
    </row>
    <row r="301" spans="1:14">
      <c r="A301" t="str">
        <f t="shared" si="4"/>
        <v>4475.4</v>
      </c>
      <c r="B301">
        <v>4475</v>
      </c>
      <c r="C301" t="s">
        <v>100</v>
      </c>
      <c r="D301" t="s">
        <v>44</v>
      </c>
      <c r="E301" t="s">
        <v>220</v>
      </c>
      <c r="F301">
        <v>4</v>
      </c>
      <c r="G301">
        <v>2017</v>
      </c>
      <c r="H301">
        <v>1145</v>
      </c>
      <c r="I301">
        <v>216</v>
      </c>
      <c r="J301">
        <v>311</v>
      </c>
      <c r="K301">
        <v>0</v>
      </c>
      <c r="L301">
        <v>0</v>
      </c>
      <c r="M301">
        <v>1672</v>
      </c>
      <c r="N301">
        <v>38</v>
      </c>
    </row>
    <row r="302" spans="1:14">
      <c r="A302" t="str">
        <f t="shared" si="4"/>
        <v>4630.4</v>
      </c>
      <c r="B302">
        <v>4630</v>
      </c>
      <c r="C302" t="s">
        <v>151</v>
      </c>
      <c r="D302" t="s">
        <v>153</v>
      </c>
      <c r="E302" t="s">
        <v>220</v>
      </c>
      <c r="F302">
        <v>4</v>
      </c>
      <c r="G302">
        <v>2017</v>
      </c>
      <c r="H302">
        <v>895</v>
      </c>
      <c r="I302">
        <v>255</v>
      </c>
      <c r="J302">
        <v>137</v>
      </c>
      <c r="K302">
        <v>42</v>
      </c>
      <c r="L302">
        <v>0</v>
      </c>
      <c r="M302">
        <v>1329</v>
      </c>
      <c r="N302">
        <v>41</v>
      </c>
    </row>
    <row r="303" spans="1:14">
      <c r="A303" t="str">
        <f t="shared" si="4"/>
        <v>5429.4</v>
      </c>
      <c r="B303">
        <v>5429</v>
      </c>
      <c r="C303" t="s">
        <v>74</v>
      </c>
      <c r="D303" t="s">
        <v>75</v>
      </c>
      <c r="E303" t="s">
        <v>220</v>
      </c>
      <c r="F303">
        <v>4</v>
      </c>
      <c r="G303">
        <v>2017</v>
      </c>
      <c r="H303">
        <v>1046</v>
      </c>
      <c r="I303">
        <v>333</v>
      </c>
      <c r="J303">
        <v>494</v>
      </c>
      <c r="K303">
        <v>0</v>
      </c>
      <c r="L303">
        <v>0</v>
      </c>
      <c r="M303">
        <v>1873</v>
      </c>
      <c r="N303">
        <v>34</v>
      </c>
    </row>
    <row r="304" spans="1:14">
      <c r="A304" t="str">
        <f t="shared" si="4"/>
        <v>5436.4</v>
      </c>
      <c r="B304">
        <v>5436</v>
      </c>
      <c r="C304" t="s">
        <v>103</v>
      </c>
      <c r="D304" t="s">
        <v>104</v>
      </c>
      <c r="E304" t="s">
        <v>220</v>
      </c>
      <c r="F304">
        <v>4</v>
      </c>
      <c r="G304">
        <v>2017</v>
      </c>
      <c r="H304">
        <v>2764</v>
      </c>
      <c r="I304">
        <v>513</v>
      </c>
      <c r="J304">
        <v>805</v>
      </c>
      <c r="K304">
        <v>118</v>
      </c>
      <c r="L304">
        <v>0</v>
      </c>
      <c r="M304">
        <v>4200</v>
      </c>
      <c r="N304">
        <v>33</v>
      </c>
    </row>
    <row r="305" spans="1:14">
      <c r="A305" t="str">
        <f t="shared" si="4"/>
        <v>5481.4</v>
      </c>
      <c r="B305">
        <v>5481</v>
      </c>
      <c r="C305" t="s">
        <v>105</v>
      </c>
      <c r="D305" t="s">
        <v>42</v>
      </c>
      <c r="E305" t="s">
        <v>220</v>
      </c>
      <c r="F305">
        <v>4</v>
      </c>
      <c r="G305">
        <v>2017</v>
      </c>
      <c r="H305">
        <v>506</v>
      </c>
      <c r="I305">
        <v>136</v>
      </c>
      <c r="J305">
        <v>317</v>
      </c>
      <c r="K305">
        <v>0</v>
      </c>
      <c r="L305">
        <v>0</v>
      </c>
      <c r="M305">
        <v>959</v>
      </c>
      <c r="N305">
        <v>34</v>
      </c>
    </row>
    <row r="306" spans="1:14">
      <c r="A306" t="str">
        <f t="shared" si="4"/>
        <v>5532.4</v>
      </c>
      <c r="B306">
        <v>5532</v>
      </c>
      <c r="C306" t="s">
        <v>59</v>
      </c>
      <c r="D306" t="s">
        <v>60</v>
      </c>
      <c r="E306" t="s">
        <v>220</v>
      </c>
      <c r="F306">
        <v>4</v>
      </c>
      <c r="G306">
        <v>2017</v>
      </c>
      <c r="H306">
        <v>1421</v>
      </c>
      <c r="I306">
        <v>541</v>
      </c>
      <c r="J306">
        <v>443</v>
      </c>
      <c r="K306">
        <v>42</v>
      </c>
      <c r="L306">
        <v>0</v>
      </c>
      <c r="M306">
        <v>2447</v>
      </c>
      <c r="N306">
        <v>40</v>
      </c>
    </row>
    <row r="307" spans="1:14">
      <c r="A307" t="str">
        <f t="shared" si="4"/>
        <v>5550.4</v>
      </c>
      <c r="B307">
        <v>5550</v>
      </c>
      <c r="C307" t="s">
        <v>83</v>
      </c>
      <c r="D307" t="s">
        <v>43</v>
      </c>
      <c r="E307" t="s">
        <v>220</v>
      </c>
      <c r="F307">
        <v>4</v>
      </c>
      <c r="G307">
        <v>2017</v>
      </c>
      <c r="H307">
        <v>2664</v>
      </c>
      <c r="I307">
        <v>996</v>
      </c>
      <c r="J307">
        <v>1263</v>
      </c>
      <c r="K307">
        <v>226</v>
      </c>
      <c r="L307">
        <v>0</v>
      </c>
      <c r="M307">
        <v>5149</v>
      </c>
      <c r="N307">
        <v>38</v>
      </c>
    </row>
    <row r="308" spans="1:14">
      <c r="A308" t="str">
        <f t="shared" si="4"/>
        <v>6065.4</v>
      </c>
      <c r="B308">
        <v>6065</v>
      </c>
      <c r="C308" t="s">
        <v>106</v>
      </c>
      <c r="D308" t="s">
        <v>107</v>
      </c>
      <c r="E308" t="s">
        <v>220</v>
      </c>
      <c r="F308">
        <v>4</v>
      </c>
      <c r="G308">
        <v>2017</v>
      </c>
      <c r="H308">
        <v>1502</v>
      </c>
      <c r="I308">
        <v>116</v>
      </c>
      <c r="J308">
        <v>225</v>
      </c>
      <c r="K308">
        <v>0</v>
      </c>
      <c r="L308">
        <v>0</v>
      </c>
      <c r="M308">
        <v>1843</v>
      </c>
      <c r="N308">
        <v>33</v>
      </c>
    </row>
    <row r="309" spans="1:14">
      <c r="A309" t="str">
        <f t="shared" si="4"/>
        <v>6219.4</v>
      </c>
      <c r="B309">
        <v>6219</v>
      </c>
      <c r="C309" t="s">
        <v>110</v>
      </c>
      <c r="D309" t="s">
        <v>29</v>
      </c>
      <c r="E309" t="s">
        <v>220</v>
      </c>
      <c r="F309">
        <v>4</v>
      </c>
      <c r="G309">
        <v>2017</v>
      </c>
      <c r="H309">
        <v>427</v>
      </c>
      <c r="I309">
        <v>84</v>
      </c>
      <c r="J309">
        <v>253</v>
      </c>
      <c r="K309">
        <v>434</v>
      </c>
      <c r="L309">
        <v>0</v>
      </c>
      <c r="M309">
        <v>1198</v>
      </c>
      <c r="N309">
        <v>37</v>
      </c>
    </row>
    <row r="310" spans="1:14">
      <c r="A310" t="str">
        <f t="shared" si="4"/>
        <v>6690.4</v>
      </c>
      <c r="B310">
        <v>6690</v>
      </c>
      <c r="C310" t="s">
        <v>111</v>
      </c>
      <c r="D310" t="s">
        <v>112</v>
      </c>
      <c r="E310" t="s">
        <v>220</v>
      </c>
      <c r="F310">
        <v>4</v>
      </c>
      <c r="G310">
        <v>2017</v>
      </c>
      <c r="H310">
        <v>3207</v>
      </c>
      <c r="I310">
        <v>1052</v>
      </c>
      <c r="J310">
        <v>897</v>
      </c>
      <c r="K310">
        <v>116</v>
      </c>
      <c r="L310">
        <v>0</v>
      </c>
      <c r="M310">
        <v>5272</v>
      </c>
      <c r="N310">
        <v>34</v>
      </c>
    </row>
    <row r="311" spans="1:14">
      <c r="A311" t="str">
        <f t="shared" si="4"/>
        <v>6691.4</v>
      </c>
      <c r="B311">
        <v>6691</v>
      </c>
      <c r="C311" t="s">
        <v>113</v>
      </c>
      <c r="D311" t="s">
        <v>114</v>
      </c>
      <c r="E311" t="s">
        <v>220</v>
      </c>
      <c r="F311">
        <v>4</v>
      </c>
      <c r="G311">
        <v>2017</v>
      </c>
      <c r="H311">
        <v>2329</v>
      </c>
      <c r="I311">
        <v>467</v>
      </c>
      <c r="J311">
        <v>523</v>
      </c>
      <c r="K311">
        <v>0</v>
      </c>
      <c r="L311">
        <v>0</v>
      </c>
      <c r="M311">
        <v>3319</v>
      </c>
      <c r="N311">
        <v>34</v>
      </c>
    </row>
    <row r="312" spans="1:14">
      <c r="A312" t="str">
        <f t="shared" si="4"/>
        <v>6735.4</v>
      </c>
      <c r="B312">
        <v>6735</v>
      </c>
      <c r="C312" t="s">
        <v>102</v>
      </c>
      <c r="D312" t="s">
        <v>34</v>
      </c>
      <c r="E312" t="s">
        <v>220</v>
      </c>
      <c r="F312">
        <v>4</v>
      </c>
      <c r="G312">
        <v>2017</v>
      </c>
      <c r="H312">
        <v>1568</v>
      </c>
      <c r="I312">
        <v>243</v>
      </c>
      <c r="J312">
        <v>351</v>
      </c>
      <c r="K312">
        <v>114</v>
      </c>
      <c r="L312">
        <v>0</v>
      </c>
      <c r="M312">
        <v>2276</v>
      </c>
      <c r="N312">
        <v>40</v>
      </c>
    </row>
    <row r="313" spans="1:14">
      <c r="A313" t="str">
        <f t="shared" si="4"/>
        <v>6830.4</v>
      </c>
      <c r="B313">
        <v>6830</v>
      </c>
      <c r="C313" t="s">
        <v>101</v>
      </c>
      <c r="D313" t="s">
        <v>37</v>
      </c>
      <c r="E313" t="s">
        <v>220</v>
      </c>
      <c r="F313">
        <v>4</v>
      </c>
      <c r="G313">
        <v>2017</v>
      </c>
      <c r="H313">
        <v>1955</v>
      </c>
      <c r="I313">
        <v>281</v>
      </c>
      <c r="J313">
        <v>318</v>
      </c>
      <c r="K313">
        <v>22</v>
      </c>
      <c r="L313">
        <v>0</v>
      </c>
      <c r="M313">
        <v>2576</v>
      </c>
      <c r="N313">
        <v>34</v>
      </c>
    </row>
    <row r="314" spans="1:14">
      <c r="A314" t="str">
        <f t="shared" si="4"/>
        <v>6887.4</v>
      </c>
      <c r="B314">
        <v>6887</v>
      </c>
      <c r="C314" t="s">
        <v>115</v>
      </c>
      <c r="D314" t="s">
        <v>116</v>
      </c>
      <c r="E314" t="s">
        <v>220</v>
      </c>
      <c r="F314">
        <v>4</v>
      </c>
      <c r="G314">
        <v>2017</v>
      </c>
      <c r="H314">
        <v>1734</v>
      </c>
      <c r="I314">
        <v>441</v>
      </c>
      <c r="J314">
        <v>349</v>
      </c>
      <c r="K314">
        <v>55</v>
      </c>
      <c r="L314">
        <v>0</v>
      </c>
      <c r="M314">
        <v>2579</v>
      </c>
      <c r="N314">
        <v>38</v>
      </c>
    </row>
    <row r="315" spans="1:14">
      <c r="A315" t="str">
        <f t="shared" si="4"/>
        <v>7064.4</v>
      </c>
      <c r="B315">
        <v>7064</v>
      </c>
      <c r="C315" t="s">
        <v>87</v>
      </c>
      <c r="D315" t="s">
        <v>40</v>
      </c>
      <c r="E315" t="s">
        <v>220</v>
      </c>
      <c r="F315">
        <v>4</v>
      </c>
      <c r="G315">
        <v>2017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33</v>
      </c>
    </row>
    <row r="316" spans="1:14">
      <c r="A316" t="str">
        <f t="shared" si="4"/>
        <v>7076.4</v>
      </c>
      <c r="B316">
        <v>7076</v>
      </c>
      <c r="C316" t="s">
        <v>249</v>
      </c>
      <c r="D316" t="s">
        <v>250</v>
      </c>
      <c r="E316" t="s">
        <v>220</v>
      </c>
      <c r="F316">
        <v>4</v>
      </c>
      <c r="G316">
        <v>2017</v>
      </c>
      <c r="H316">
        <v>839</v>
      </c>
      <c r="I316">
        <v>107</v>
      </c>
      <c r="J316">
        <v>456</v>
      </c>
      <c r="K316">
        <v>23</v>
      </c>
      <c r="L316">
        <v>0</v>
      </c>
      <c r="M316">
        <v>1425</v>
      </c>
      <c r="N316">
        <v>38</v>
      </c>
    </row>
    <row r="317" spans="1:14">
      <c r="A317" t="str">
        <f t="shared" si="4"/>
        <v>7081.4</v>
      </c>
      <c r="B317">
        <v>7081</v>
      </c>
      <c r="C317" t="s">
        <v>245</v>
      </c>
      <c r="D317" t="s">
        <v>246</v>
      </c>
      <c r="E317" t="s">
        <v>220</v>
      </c>
      <c r="F317">
        <v>4</v>
      </c>
      <c r="G317">
        <v>2017</v>
      </c>
      <c r="H317">
        <v>2287</v>
      </c>
      <c r="I317">
        <v>296</v>
      </c>
      <c r="J317">
        <v>300</v>
      </c>
      <c r="K317">
        <v>187</v>
      </c>
      <c r="L317">
        <v>0</v>
      </c>
      <c r="M317">
        <v>3070</v>
      </c>
      <c r="N317">
        <v>34</v>
      </c>
    </row>
    <row r="318" spans="1:14">
      <c r="A318" t="str">
        <f t="shared" si="4"/>
        <v>7115.4</v>
      </c>
      <c r="B318">
        <v>7115</v>
      </c>
      <c r="C318" t="s">
        <v>117</v>
      </c>
      <c r="D318" t="s">
        <v>118</v>
      </c>
      <c r="E318" t="s">
        <v>220</v>
      </c>
      <c r="F318">
        <v>4</v>
      </c>
      <c r="G318">
        <v>2017</v>
      </c>
      <c r="H318">
        <v>3619</v>
      </c>
      <c r="I318">
        <v>739</v>
      </c>
      <c r="J318">
        <v>735</v>
      </c>
      <c r="K318">
        <v>48</v>
      </c>
      <c r="L318">
        <v>0</v>
      </c>
      <c r="M318">
        <v>5141</v>
      </c>
      <c r="N318">
        <v>40</v>
      </c>
    </row>
    <row r="319" spans="1:14">
      <c r="A319" t="str">
        <f t="shared" si="4"/>
        <v>7206.4</v>
      </c>
      <c r="B319">
        <v>7206</v>
      </c>
      <c r="C319" t="s">
        <v>119</v>
      </c>
      <c r="D319" t="s">
        <v>31</v>
      </c>
      <c r="E319" t="s">
        <v>220</v>
      </c>
      <c r="F319">
        <v>4</v>
      </c>
      <c r="G319">
        <v>2017</v>
      </c>
      <c r="H319">
        <v>50</v>
      </c>
      <c r="I319">
        <v>95</v>
      </c>
      <c r="J319">
        <v>210</v>
      </c>
      <c r="K319">
        <v>0</v>
      </c>
      <c r="L319">
        <v>0</v>
      </c>
      <c r="M319">
        <v>355</v>
      </c>
      <c r="N319">
        <v>41</v>
      </c>
    </row>
    <row r="320" spans="1:14">
      <c r="A320" t="str">
        <f t="shared" si="4"/>
        <v>7355.4</v>
      </c>
      <c r="B320">
        <v>7355</v>
      </c>
      <c r="C320" t="s">
        <v>168</v>
      </c>
      <c r="D320" t="s">
        <v>33</v>
      </c>
      <c r="E320" t="s">
        <v>220</v>
      </c>
      <c r="F320">
        <v>4</v>
      </c>
      <c r="G320">
        <v>2017</v>
      </c>
      <c r="H320">
        <v>3167</v>
      </c>
      <c r="I320">
        <v>373</v>
      </c>
      <c r="J320">
        <v>673</v>
      </c>
      <c r="K320">
        <v>277</v>
      </c>
      <c r="L320">
        <v>0</v>
      </c>
      <c r="M320">
        <v>4490</v>
      </c>
      <c r="N320">
        <v>38</v>
      </c>
    </row>
    <row r="321" spans="1:14">
      <c r="A321" t="str">
        <f t="shared" si="4"/>
        <v>7625.4</v>
      </c>
      <c r="B321">
        <v>7625</v>
      </c>
      <c r="C321" t="s">
        <v>120</v>
      </c>
      <c r="D321" t="s">
        <v>27</v>
      </c>
      <c r="E321" t="s">
        <v>220</v>
      </c>
      <c r="F321">
        <v>4</v>
      </c>
      <c r="G321">
        <v>2017</v>
      </c>
      <c r="H321">
        <v>5726</v>
      </c>
      <c r="I321">
        <v>763</v>
      </c>
      <c r="J321">
        <v>1071</v>
      </c>
      <c r="K321">
        <v>223</v>
      </c>
      <c r="L321">
        <v>0</v>
      </c>
      <c r="M321">
        <v>7783</v>
      </c>
      <c r="N321">
        <v>41</v>
      </c>
    </row>
    <row r="322" spans="1:14">
      <c r="A322" t="str">
        <f t="shared" si="4"/>
        <v>7780.4</v>
      </c>
      <c r="B322">
        <v>7780</v>
      </c>
      <c r="C322" t="s">
        <v>123</v>
      </c>
      <c r="D322" t="s">
        <v>124</v>
      </c>
      <c r="E322" t="s">
        <v>220</v>
      </c>
      <c r="F322">
        <v>4</v>
      </c>
      <c r="G322">
        <v>2017</v>
      </c>
      <c r="H322">
        <v>4426</v>
      </c>
      <c r="I322">
        <v>991</v>
      </c>
      <c r="J322">
        <v>908</v>
      </c>
      <c r="K322">
        <v>244</v>
      </c>
      <c r="L322">
        <v>0</v>
      </c>
      <c r="M322">
        <v>6569</v>
      </c>
      <c r="N322">
        <v>33</v>
      </c>
    </row>
    <row r="323" spans="1:14">
      <c r="A323" t="str">
        <f t="shared" ref="A323:A386" si="5">$B323&amp;"."&amp;F323</f>
        <v>7781.4</v>
      </c>
      <c r="B323">
        <v>7781</v>
      </c>
      <c r="C323" t="s">
        <v>66</v>
      </c>
      <c r="D323" t="s">
        <v>35</v>
      </c>
      <c r="E323" t="s">
        <v>220</v>
      </c>
      <c r="F323">
        <v>4</v>
      </c>
      <c r="G323">
        <v>2017</v>
      </c>
      <c r="H323">
        <v>2649</v>
      </c>
      <c r="I323">
        <v>575</v>
      </c>
      <c r="J323">
        <v>911</v>
      </c>
      <c r="K323">
        <v>64</v>
      </c>
      <c r="L323">
        <v>0</v>
      </c>
      <c r="M323">
        <v>4199</v>
      </c>
      <c r="N323">
        <v>41</v>
      </c>
    </row>
    <row r="324" spans="1:14">
      <c r="A324" t="str">
        <f t="shared" si="5"/>
        <v>7808.4</v>
      </c>
      <c r="B324">
        <v>7808</v>
      </c>
      <c r="C324" t="s">
        <v>137</v>
      </c>
      <c r="D324" t="s">
        <v>125</v>
      </c>
      <c r="E324" t="s">
        <v>220</v>
      </c>
      <c r="F324">
        <v>4</v>
      </c>
      <c r="G324">
        <v>2017</v>
      </c>
      <c r="H324">
        <v>2526</v>
      </c>
      <c r="I324">
        <v>353</v>
      </c>
      <c r="J324">
        <v>453</v>
      </c>
      <c r="K324">
        <v>96</v>
      </c>
      <c r="L324">
        <v>0</v>
      </c>
      <c r="M324">
        <v>3428</v>
      </c>
      <c r="N324">
        <v>32</v>
      </c>
    </row>
    <row r="325" spans="1:14">
      <c r="A325" t="str">
        <f t="shared" si="5"/>
        <v>7810.4</v>
      </c>
      <c r="B325">
        <v>7810</v>
      </c>
      <c r="C325" t="s">
        <v>126</v>
      </c>
      <c r="D325" t="s">
        <v>127</v>
      </c>
      <c r="E325" t="s">
        <v>220</v>
      </c>
      <c r="F325">
        <v>4</v>
      </c>
      <c r="G325">
        <v>2017</v>
      </c>
      <c r="H325">
        <v>50</v>
      </c>
      <c r="I325">
        <v>95</v>
      </c>
      <c r="J325">
        <v>226</v>
      </c>
      <c r="K325">
        <v>0</v>
      </c>
      <c r="L325">
        <v>0</v>
      </c>
      <c r="M325">
        <v>371</v>
      </c>
      <c r="N325">
        <v>33</v>
      </c>
    </row>
    <row r="326" spans="1:14">
      <c r="A326" t="str">
        <f t="shared" si="5"/>
        <v>7823.4</v>
      </c>
      <c r="B326">
        <v>7823</v>
      </c>
      <c r="C326" t="s">
        <v>121</v>
      </c>
      <c r="D326" t="s">
        <v>122</v>
      </c>
      <c r="E326" t="s">
        <v>220</v>
      </c>
      <c r="F326">
        <v>4</v>
      </c>
      <c r="G326">
        <v>2017</v>
      </c>
      <c r="H326">
        <v>1536</v>
      </c>
      <c r="I326">
        <v>181</v>
      </c>
      <c r="J326">
        <v>425</v>
      </c>
      <c r="K326">
        <v>38</v>
      </c>
      <c r="L326">
        <v>0</v>
      </c>
      <c r="M326">
        <v>2180</v>
      </c>
      <c r="N326">
        <v>32</v>
      </c>
    </row>
    <row r="327" spans="1:14">
      <c r="A327" t="str">
        <f t="shared" si="5"/>
        <v>7830.4</v>
      </c>
      <c r="B327">
        <v>7830</v>
      </c>
      <c r="C327" t="s">
        <v>134</v>
      </c>
      <c r="D327" t="s">
        <v>135</v>
      </c>
      <c r="E327" t="s">
        <v>220</v>
      </c>
      <c r="F327">
        <v>4</v>
      </c>
      <c r="G327">
        <v>2017</v>
      </c>
      <c r="H327">
        <v>1199</v>
      </c>
      <c r="I327">
        <v>342</v>
      </c>
      <c r="J327">
        <v>433</v>
      </c>
      <c r="K327">
        <v>68</v>
      </c>
      <c r="L327">
        <v>0</v>
      </c>
      <c r="M327">
        <v>2042</v>
      </c>
      <c r="N327">
        <v>34</v>
      </c>
    </row>
    <row r="328" spans="1:14">
      <c r="A328" t="str">
        <f t="shared" si="5"/>
        <v>7860.4</v>
      </c>
      <c r="B328">
        <v>7860</v>
      </c>
      <c r="C328" t="s">
        <v>128</v>
      </c>
      <c r="D328" t="s">
        <v>30</v>
      </c>
      <c r="E328" t="s">
        <v>220</v>
      </c>
      <c r="F328">
        <v>4</v>
      </c>
      <c r="G328">
        <v>2017</v>
      </c>
      <c r="H328">
        <v>1584</v>
      </c>
      <c r="I328">
        <v>149</v>
      </c>
      <c r="J328">
        <v>434</v>
      </c>
      <c r="K328">
        <v>116</v>
      </c>
      <c r="L328">
        <v>0</v>
      </c>
      <c r="M328">
        <v>2283</v>
      </c>
      <c r="N328">
        <v>33</v>
      </c>
    </row>
    <row r="329" spans="1:14">
      <c r="A329" t="str">
        <f t="shared" si="5"/>
        <v>7958.4</v>
      </c>
      <c r="B329">
        <v>7958</v>
      </c>
      <c r="C329" t="s">
        <v>169</v>
      </c>
      <c r="D329" t="s">
        <v>20</v>
      </c>
      <c r="E329" t="s">
        <v>220</v>
      </c>
      <c r="F329">
        <v>4</v>
      </c>
      <c r="G329">
        <v>2017</v>
      </c>
      <c r="H329">
        <v>50</v>
      </c>
      <c r="I329">
        <v>106</v>
      </c>
      <c r="J329">
        <v>192</v>
      </c>
      <c r="K329">
        <v>0</v>
      </c>
      <c r="L329">
        <v>0</v>
      </c>
      <c r="M329">
        <v>348</v>
      </c>
      <c r="N329">
        <v>33</v>
      </c>
    </row>
    <row r="330" spans="1:14">
      <c r="A330" t="str">
        <f t="shared" si="5"/>
        <v>7964.4</v>
      </c>
      <c r="B330">
        <v>7964</v>
      </c>
      <c r="C330" t="s">
        <v>130</v>
      </c>
      <c r="D330" t="s">
        <v>131</v>
      </c>
      <c r="E330" t="s">
        <v>220</v>
      </c>
      <c r="F330">
        <v>4</v>
      </c>
      <c r="G330">
        <v>2017</v>
      </c>
      <c r="H330">
        <v>3187</v>
      </c>
      <c r="I330">
        <v>475</v>
      </c>
      <c r="J330">
        <v>783</v>
      </c>
      <c r="K330">
        <v>55</v>
      </c>
      <c r="L330">
        <v>0</v>
      </c>
      <c r="M330">
        <v>4500</v>
      </c>
      <c r="N330">
        <v>41</v>
      </c>
    </row>
    <row r="331" spans="1:14">
      <c r="A331" t="str">
        <f t="shared" si="5"/>
        <v>8118.4</v>
      </c>
      <c r="B331">
        <v>8118</v>
      </c>
      <c r="C331" t="s">
        <v>129</v>
      </c>
      <c r="D331" t="s">
        <v>28</v>
      </c>
      <c r="E331" t="s">
        <v>220</v>
      </c>
      <c r="F331">
        <v>4</v>
      </c>
      <c r="G331">
        <v>2017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40</v>
      </c>
    </row>
    <row r="332" spans="1:14">
      <c r="A332" t="str">
        <f t="shared" si="5"/>
        <v>8135.4</v>
      </c>
      <c r="B332">
        <v>8135</v>
      </c>
      <c r="C332" t="s">
        <v>136</v>
      </c>
      <c r="D332" t="s">
        <v>38</v>
      </c>
      <c r="E332" t="s">
        <v>220</v>
      </c>
      <c r="F332">
        <v>4</v>
      </c>
      <c r="G332">
        <v>2017</v>
      </c>
      <c r="H332">
        <v>2494</v>
      </c>
      <c r="I332">
        <v>282</v>
      </c>
      <c r="J332">
        <v>453</v>
      </c>
      <c r="K332">
        <v>110</v>
      </c>
      <c r="L332">
        <v>0</v>
      </c>
      <c r="M332">
        <v>3339</v>
      </c>
      <c r="N332">
        <v>33</v>
      </c>
    </row>
    <row r="333" spans="1:14">
      <c r="A333" t="str">
        <f t="shared" si="5"/>
        <v>8240.4</v>
      </c>
      <c r="B333">
        <v>8240</v>
      </c>
      <c r="C333" t="s">
        <v>55</v>
      </c>
      <c r="D333" t="s">
        <v>56</v>
      </c>
      <c r="E333" t="s">
        <v>220</v>
      </c>
      <c r="F333">
        <v>4</v>
      </c>
      <c r="G333">
        <v>2017</v>
      </c>
      <c r="H333">
        <v>2562</v>
      </c>
      <c r="I333">
        <v>211</v>
      </c>
      <c r="J333">
        <v>330</v>
      </c>
      <c r="K333">
        <v>62</v>
      </c>
      <c r="L333">
        <v>0</v>
      </c>
      <c r="M333">
        <v>3165</v>
      </c>
      <c r="N333">
        <v>40</v>
      </c>
    </row>
    <row r="334" spans="1:14">
      <c r="A334" t="str">
        <f t="shared" si="5"/>
        <v>8344.4</v>
      </c>
      <c r="B334">
        <v>8344</v>
      </c>
      <c r="C334" t="s">
        <v>108</v>
      </c>
      <c r="D334" t="s">
        <v>109</v>
      </c>
      <c r="E334" t="s">
        <v>220</v>
      </c>
      <c r="F334">
        <v>4</v>
      </c>
      <c r="G334">
        <v>2017</v>
      </c>
      <c r="H334">
        <v>1601</v>
      </c>
      <c r="I334">
        <v>324</v>
      </c>
      <c r="J334">
        <v>439</v>
      </c>
      <c r="K334">
        <v>74</v>
      </c>
      <c r="L334">
        <v>0</v>
      </c>
      <c r="M334">
        <v>2438</v>
      </c>
      <c r="N334">
        <v>32</v>
      </c>
    </row>
    <row r="335" spans="1:14">
      <c r="A335" t="str">
        <f t="shared" si="5"/>
        <v>8861.4</v>
      </c>
      <c r="B335">
        <v>8861</v>
      </c>
      <c r="C335" t="s">
        <v>140</v>
      </c>
      <c r="D335" t="s">
        <v>141</v>
      </c>
      <c r="E335" t="s">
        <v>220</v>
      </c>
      <c r="F335">
        <v>4</v>
      </c>
      <c r="G335">
        <v>2017</v>
      </c>
      <c r="H335">
        <v>1352</v>
      </c>
      <c r="I335">
        <v>85</v>
      </c>
      <c r="J335">
        <v>384</v>
      </c>
      <c r="K335">
        <v>0</v>
      </c>
      <c r="L335">
        <v>0</v>
      </c>
      <c r="M335">
        <v>1821</v>
      </c>
      <c r="N335">
        <v>41</v>
      </c>
    </row>
    <row r="336" spans="1:14">
      <c r="A336" t="str">
        <f t="shared" si="5"/>
        <v>8995.4</v>
      </c>
      <c r="B336">
        <v>8995</v>
      </c>
      <c r="C336" t="s">
        <v>142</v>
      </c>
      <c r="D336" t="s">
        <v>143</v>
      </c>
      <c r="E336" t="s">
        <v>220</v>
      </c>
      <c r="F336">
        <v>4</v>
      </c>
      <c r="G336">
        <v>2017</v>
      </c>
      <c r="H336">
        <v>1358</v>
      </c>
      <c r="I336">
        <v>190</v>
      </c>
      <c r="J336">
        <v>333</v>
      </c>
      <c r="K336">
        <v>32</v>
      </c>
      <c r="L336">
        <v>0</v>
      </c>
      <c r="M336">
        <v>1913</v>
      </c>
      <c r="N336">
        <v>40</v>
      </c>
    </row>
    <row r="337" spans="1:14">
      <c r="A337" t="str">
        <f t="shared" si="5"/>
        <v>9000.4</v>
      </c>
      <c r="B337">
        <v>9000</v>
      </c>
      <c r="C337" t="s">
        <v>132</v>
      </c>
      <c r="D337" t="s">
        <v>133</v>
      </c>
      <c r="E337" t="s">
        <v>220</v>
      </c>
      <c r="F337">
        <v>4</v>
      </c>
      <c r="G337">
        <v>2017</v>
      </c>
      <c r="H337">
        <v>521</v>
      </c>
      <c r="I337">
        <v>84</v>
      </c>
      <c r="J337">
        <v>297</v>
      </c>
      <c r="K337">
        <v>0</v>
      </c>
      <c r="L337">
        <v>0</v>
      </c>
      <c r="M337">
        <v>902</v>
      </c>
      <c r="N337">
        <v>40</v>
      </c>
    </row>
    <row r="338" spans="1:14">
      <c r="A338" t="str">
        <f t="shared" si="5"/>
        <v>9134.4</v>
      </c>
      <c r="B338">
        <v>9134</v>
      </c>
      <c r="C338" t="s">
        <v>144</v>
      </c>
      <c r="D338" t="s">
        <v>145</v>
      </c>
      <c r="E338" t="s">
        <v>220</v>
      </c>
      <c r="F338">
        <v>4</v>
      </c>
      <c r="G338">
        <v>2017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38</v>
      </c>
    </row>
    <row r="339" spans="1:14">
      <c r="A339" t="str">
        <f t="shared" si="5"/>
        <v>9201.4</v>
      </c>
      <c r="B339">
        <v>9201</v>
      </c>
      <c r="C339" t="s">
        <v>247</v>
      </c>
      <c r="D339" t="s">
        <v>170</v>
      </c>
      <c r="E339" t="s">
        <v>220</v>
      </c>
      <c r="F339">
        <v>4</v>
      </c>
      <c r="G339">
        <v>2017</v>
      </c>
      <c r="H339">
        <v>2068</v>
      </c>
      <c r="I339">
        <v>138</v>
      </c>
      <c r="J339">
        <v>258</v>
      </c>
      <c r="K339">
        <v>59</v>
      </c>
      <c r="L339">
        <v>0</v>
      </c>
      <c r="M339">
        <v>2523</v>
      </c>
      <c r="N339">
        <v>33</v>
      </c>
    </row>
    <row r="340" spans="1:14">
      <c r="A340" t="str">
        <f t="shared" si="5"/>
        <v>9234.4</v>
      </c>
      <c r="B340">
        <v>9234</v>
      </c>
      <c r="C340" t="s">
        <v>146</v>
      </c>
      <c r="D340" t="s">
        <v>32</v>
      </c>
      <c r="E340" t="s">
        <v>220</v>
      </c>
      <c r="F340">
        <v>4</v>
      </c>
      <c r="G340">
        <v>2017</v>
      </c>
      <c r="H340">
        <v>1752</v>
      </c>
      <c r="I340">
        <v>231</v>
      </c>
      <c r="J340">
        <v>460</v>
      </c>
      <c r="K340">
        <v>52</v>
      </c>
      <c r="L340">
        <v>0</v>
      </c>
      <c r="M340">
        <v>2495</v>
      </c>
      <c r="N340">
        <v>40</v>
      </c>
    </row>
    <row r="341" spans="1:14">
      <c r="A341" t="str">
        <f t="shared" si="5"/>
        <v>9407.4</v>
      </c>
      <c r="B341">
        <v>9407</v>
      </c>
      <c r="C341" t="s">
        <v>174</v>
      </c>
      <c r="D341" t="s">
        <v>175</v>
      </c>
      <c r="E341" t="s">
        <v>220</v>
      </c>
      <c r="F341">
        <v>4</v>
      </c>
      <c r="G341">
        <v>2017</v>
      </c>
      <c r="H341">
        <v>3106</v>
      </c>
      <c r="I341">
        <v>672</v>
      </c>
      <c r="J341">
        <v>1011</v>
      </c>
      <c r="K341">
        <v>110</v>
      </c>
      <c r="L341">
        <v>0</v>
      </c>
      <c r="M341">
        <v>4899</v>
      </c>
      <c r="N341">
        <v>38</v>
      </c>
    </row>
    <row r="342" spans="1:14">
      <c r="A342" t="str">
        <f t="shared" si="5"/>
        <v>9496.4</v>
      </c>
      <c r="B342">
        <v>9496</v>
      </c>
      <c r="C342" t="s">
        <v>71</v>
      </c>
      <c r="D342" t="s">
        <v>21</v>
      </c>
      <c r="E342" t="s">
        <v>220</v>
      </c>
      <c r="F342">
        <v>4</v>
      </c>
      <c r="G342">
        <v>2017</v>
      </c>
      <c r="H342">
        <v>1274</v>
      </c>
      <c r="I342">
        <v>273</v>
      </c>
      <c r="J342">
        <v>453</v>
      </c>
      <c r="K342">
        <v>19</v>
      </c>
      <c r="L342">
        <v>0</v>
      </c>
      <c r="M342">
        <v>2019</v>
      </c>
      <c r="N342">
        <v>37</v>
      </c>
    </row>
    <row r="343" spans="1:14">
      <c r="A343" t="str">
        <f t="shared" si="5"/>
        <v>9497.4</v>
      </c>
      <c r="B343">
        <v>9497</v>
      </c>
      <c r="C343" t="s">
        <v>171</v>
      </c>
      <c r="D343" t="s">
        <v>172</v>
      </c>
      <c r="E343" t="s">
        <v>220</v>
      </c>
      <c r="F343">
        <v>4</v>
      </c>
      <c r="G343">
        <v>2017</v>
      </c>
      <c r="H343">
        <v>689</v>
      </c>
      <c r="I343">
        <v>288</v>
      </c>
      <c r="J343">
        <v>497</v>
      </c>
      <c r="K343">
        <v>0</v>
      </c>
      <c r="L343">
        <v>0</v>
      </c>
      <c r="M343">
        <v>1474</v>
      </c>
      <c r="N343">
        <v>41</v>
      </c>
    </row>
    <row r="344" spans="1:14">
      <c r="A344" t="str">
        <f t="shared" si="5"/>
        <v>9730.4</v>
      </c>
      <c r="B344">
        <v>9730</v>
      </c>
      <c r="C344" t="s">
        <v>57</v>
      </c>
      <c r="D344" t="s">
        <v>58</v>
      </c>
      <c r="E344" t="s">
        <v>220</v>
      </c>
      <c r="F344">
        <v>4</v>
      </c>
      <c r="G344">
        <v>2017</v>
      </c>
      <c r="H344">
        <v>2117</v>
      </c>
      <c r="I344">
        <v>491</v>
      </c>
      <c r="J344">
        <v>640</v>
      </c>
      <c r="K344">
        <v>47</v>
      </c>
      <c r="L344">
        <v>0</v>
      </c>
      <c r="M344">
        <v>3295</v>
      </c>
      <c r="N344">
        <v>41</v>
      </c>
    </row>
    <row r="345" spans="1:14">
      <c r="A345" t="str">
        <f t="shared" si="5"/>
        <v>9792.4</v>
      </c>
      <c r="B345">
        <v>9792</v>
      </c>
      <c r="C345" t="s">
        <v>176</v>
      </c>
      <c r="D345" t="s">
        <v>177</v>
      </c>
      <c r="E345" t="s">
        <v>220</v>
      </c>
      <c r="F345">
        <v>4</v>
      </c>
      <c r="G345">
        <v>2017</v>
      </c>
      <c r="H345">
        <v>50</v>
      </c>
      <c r="I345">
        <v>95</v>
      </c>
      <c r="J345">
        <v>226</v>
      </c>
      <c r="K345">
        <v>0</v>
      </c>
      <c r="L345">
        <v>0</v>
      </c>
      <c r="M345">
        <v>371</v>
      </c>
      <c r="N345">
        <v>34</v>
      </c>
    </row>
    <row r="346" spans="1:14">
      <c r="A346" t="str">
        <f t="shared" si="5"/>
        <v>9800.4</v>
      </c>
      <c r="B346">
        <v>9800</v>
      </c>
      <c r="C346" t="s">
        <v>45</v>
      </c>
      <c r="D346" t="s">
        <v>46</v>
      </c>
      <c r="E346" t="s">
        <v>220</v>
      </c>
      <c r="F346">
        <v>4</v>
      </c>
      <c r="G346">
        <v>2017</v>
      </c>
      <c r="H346">
        <v>2450</v>
      </c>
      <c r="I346">
        <v>473</v>
      </c>
      <c r="J346">
        <v>590</v>
      </c>
      <c r="K346">
        <v>52</v>
      </c>
      <c r="L346">
        <v>0</v>
      </c>
      <c r="M346">
        <v>3565</v>
      </c>
      <c r="N346">
        <v>38</v>
      </c>
    </row>
    <row r="347" spans="1:14">
      <c r="A347" t="str">
        <f t="shared" si="5"/>
        <v>9901.4</v>
      </c>
      <c r="B347">
        <v>9901</v>
      </c>
      <c r="C347" t="s">
        <v>147</v>
      </c>
      <c r="D347" t="s">
        <v>148</v>
      </c>
      <c r="E347" t="s">
        <v>220</v>
      </c>
      <c r="F347">
        <v>4</v>
      </c>
      <c r="G347">
        <v>2017</v>
      </c>
      <c r="H347">
        <v>543</v>
      </c>
      <c r="I347">
        <v>127</v>
      </c>
      <c r="J347">
        <v>262</v>
      </c>
      <c r="K347">
        <v>0</v>
      </c>
      <c r="L347">
        <v>0</v>
      </c>
      <c r="M347">
        <v>932</v>
      </c>
      <c r="N347">
        <v>38</v>
      </c>
    </row>
    <row r="348" spans="1:14">
      <c r="A348" t="str">
        <f t="shared" si="5"/>
        <v>10066.4</v>
      </c>
      <c r="B348">
        <v>10066</v>
      </c>
      <c r="C348" t="s">
        <v>173</v>
      </c>
      <c r="D348" t="s">
        <v>39</v>
      </c>
      <c r="E348" t="s">
        <v>220</v>
      </c>
      <c r="F348">
        <v>4</v>
      </c>
      <c r="G348">
        <v>2017</v>
      </c>
      <c r="H348">
        <v>1228</v>
      </c>
      <c r="I348">
        <v>303</v>
      </c>
      <c r="J348">
        <v>6</v>
      </c>
      <c r="K348">
        <v>193</v>
      </c>
      <c r="L348">
        <v>0</v>
      </c>
      <c r="M348">
        <v>1730</v>
      </c>
      <c r="N348">
        <v>38</v>
      </c>
    </row>
    <row r="349" spans="1:14">
      <c r="A349" t="str">
        <f t="shared" si="5"/>
        <v>10115.4</v>
      </c>
      <c r="B349">
        <v>10115</v>
      </c>
      <c r="C349" t="s">
        <v>178</v>
      </c>
      <c r="D349" t="s">
        <v>29</v>
      </c>
      <c r="E349" t="s">
        <v>220</v>
      </c>
      <c r="F349">
        <v>4</v>
      </c>
      <c r="G349">
        <v>2017</v>
      </c>
      <c r="H349">
        <v>6060</v>
      </c>
      <c r="I349">
        <v>975</v>
      </c>
      <c r="J349">
        <v>849</v>
      </c>
      <c r="K349">
        <v>152</v>
      </c>
      <c r="L349">
        <v>0</v>
      </c>
      <c r="M349">
        <v>8036</v>
      </c>
      <c r="N349">
        <v>37</v>
      </c>
    </row>
    <row r="350" spans="1:14">
      <c r="A350" t="str">
        <f t="shared" si="5"/>
        <v>152.5</v>
      </c>
      <c r="B350">
        <v>152</v>
      </c>
      <c r="C350" t="s">
        <v>53</v>
      </c>
      <c r="D350" t="s">
        <v>54</v>
      </c>
      <c r="E350" t="s">
        <v>220</v>
      </c>
      <c r="F350">
        <v>5</v>
      </c>
      <c r="G350">
        <v>2017</v>
      </c>
      <c r="H350">
        <v>1103</v>
      </c>
      <c r="I350">
        <v>134</v>
      </c>
      <c r="J350">
        <v>116</v>
      </c>
      <c r="K350">
        <v>48</v>
      </c>
      <c r="L350">
        <v>0</v>
      </c>
      <c r="M350">
        <v>1401</v>
      </c>
      <c r="N350">
        <v>34</v>
      </c>
    </row>
    <row r="351" spans="1:14">
      <c r="A351" t="str">
        <f t="shared" si="5"/>
        <v>672.5</v>
      </c>
      <c r="B351">
        <v>672</v>
      </c>
      <c r="C351" t="s">
        <v>64</v>
      </c>
      <c r="D351" t="s">
        <v>65</v>
      </c>
      <c r="E351" t="s">
        <v>220</v>
      </c>
      <c r="F351">
        <v>5</v>
      </c>
      <c r="G351">
        <v>2017</v>
      </c>
      <c r="H351">
        <v>3211</v>
      </c>
      <c r="I351">
        <v>273</v>
      </c>
      <c r="J351">
        <v>75</v>
      </c>
      <c r="K351">
        <v>115</v>
      </c>
      <c r="L351">
        <v>0</v>
      </c>
      <c r="M351">
        <v>3674</v>
      </c>
      <c r="N351">
        <v>34</v>
      </c>
    </row>
    <row r="352" spans="1:14">
      <c r="A352" t="str">
        <f t="shared" si="5"/>
        <v>695.5</v>
      </c>
      <c r="B352">
        <v>695</v>
      </c>
      <c r="C352" t="s">
        <v>159</v>
      </c>
      <c r="D352" t="s">
        <v>160</v>
      </c>
      <c r="E352" t="s">
        <v>220</v>
      </c>
      <c r="F352">
        <v>5</v>
      </c>
      <c r="G352">
        <v>2017</v>
      </c>
      <c r="H352">
        <v>3463</v>
      </c>
      <c r="I352">
        <v>553</v>
      </c>
      <c r="J352">
        <v>392</v>
      </c>
      <c r="K352">
        <v>100</v>
      </c>
      <c r="L352">
        <v>0</v>
      </c>
      <c r="M352">
        <v>4508</v>
      </c>
      <c r="N352">
        <v>32</v>
      </c>
    </row>
    <row r="353" spans="1:14">
      <c r="A353" t="str">
        <f t="shared" si="5"/>
        <v>817.5</v>
      </c>
      <c r="B353">
        <v>817</v>
      </c>
      <c r="C353" t="s">
        <v>138</v>
      </c>
      <c r="D353" t="s">
        <v>139</v>
      </c>
      <c r="E353" t="s">
        <v>220</v>
      </c>
      <c r="F353">
        <v>5</v>
      </c>
      <c r="G353">
        <v>2017</v>
      </c>
      <c r="H353">
        <v>4013</v>
      </c>
      <c r="I353">
        <v>342</v>
      </c>
      <c r="J353">
        <v>683</v>
      </c>
      <c r="K353">
        <v>174</v>
      </c>
      <c r="L353">
        <v>0</v>
      </c>
      <c r="M353">
        <v>5212</v>
      </c>
      <c r="N353">
        <v>34</v>
      </c>
    </row>
    <row r="354" spans="1:14">
      <c r="A354" t="str">
        <f t="shared" si="5"/>
        <v>831.5</v>
      </c>
      <c r="B354">
        <v>831</v>
      </c>
      <c r="C354" t="s">
        <v>159</v>
      </c>
      <c r="D354" t="s">
        <v>161</v>
      </c>
      <c r="E354" t="s">
        <v>220</v>
      </c>
      <c r="F354">
        <v>5</v>
      </c>
      <c r="G354">
        <v>2017</v>
      </c>
      <c r="H354">
        <v>2889</v>
      </c>
      <c r="I354">
        <v>45</v>
      </c>
      <c r="J354">
        <v>86</v>
      </c>
      <c r="K354">
        <v>58</v>
      </c>
      <c r="L354">
        <v>0</v>
      </c>
      <c r="M354">
        <v>3078</v>
      </c>
      <c r="N354">
        <v>34</v>
      </c>
    </row>
    <row r="355" spans="1:14">
      <c r="A355" t="str">
        <f t="shared" si="5"/>
        <v>834.5</v>
      </c>
      <c r="B355">
        <v>834</v>
      </c>
      <c r="C355" t="s">
        <v>154</v>
      </c>
      <c r="D355" t="s">
        <v>155</v>
      </c>
      <c r="E355" t="s">
        <v>220</v>
      </c>
      <c r="F355">
        <v>5</v>
      </c>
      <c r="G355">
        <v>2017</v>
      </c>
      <c r="H355">
        <v>2982</v>
      </c>
      <c r="I355">
        <v>138</v>
      </c>
      <c r="J355">
        <v>297</v>
      </c>
      <c r="K355">
        <v>139</v>
      </c>
      <c r="L355">
        <v>0</v>
      </c>
      <c r="M355">
        <v>3556</v>
      </c>
      <c r="N355">
        <v>40</v>
      </c>
    </row>
    <row r="356" spans="1:14">
      <c r="A356" t="str">
        <f t="shared" si="5"/>
        <v>839.5</v>
      </c>
      <c r="B356">
        <v>839</v>
      </c>
      <c r="C356" t="s">
        <v>156</v>
      </c>
      <c r="D356" t="s">
        <v>157</v>
      </c>
      <c r="E356" t="s">
        <v>220</v>
      </c>
      <c r="F356">
        <v>5</v>
      </c>
      <c r="G356">
        <v>2017</v>
      </c>
      <c r="H356">
        <v>2519</v>
      </c>
      <c r="I356">
        <v>146</v>
      </c>
      <c r="J356">
        <v>226</v>
      </c>
      <c r="K356">
        <v>80</v>
      </c>
      <c r="L356">
        <v>0</v>
      </c>
      <c r="M356">
        <v>2971</v>
      </c>
      <c r="N356">
        <v>40</v>
      </c>
    </row>
    <row r="357" spans="1:14">
      <c r="A357" t="str">
        <f t="shared" si="5"/>
        <v>852.5</v>
      </c>
      <c r="B357">
        <v>852</v>
      </c>
      <c r="C357" t="s">
        <v>63</v>
      </c>
      <c r="D357" t="s">
        <v>26</v>
      </c>
      <c r="E357" t="s">
        <v>220</v>
      </c>
      <c r="F357">
        <v>5</v>
      </c>
      <c r="G357">
        <v>2017</v>
      </c>
      <c r="H357">
        <v>2516</v>
      </c>
      <c r="I357">
        <v>403</v>
      </c>
      <c r="J357">
        <v>391</v>
      </c>
      <c r="K357">
        <v>92</v>
      </c>
      <c r="L357">
        <v>0</v>
      </c>
      <c r="M357">
        <v>3402</v>
      </c>
      <c r="N357">
        <v>41</v>
      </c>
    </row>
    <row r="358" spans="1:14">
      <c r="A358" t="str">
        <f t="shared" si="5"/>
        <v>860.5</v>
      </c>
      <c r="B358">
        <v>860</v>
      </c>
      <c r="C358" t="s">
        <v>84</v>
      </c>
      <c r="D358" t="s">
        <v>85</v>
      </c>
      <c r="E358" t="s">
        <v>220</v>
      </c>
      <c r="F358">
        <v>5</v>
      </c>
      <c r="G358">
        <v>2017</v>
      </c>
      <c r="H358">
        <v>3127</v>
      </c>
      <c r="I358">
        <v>244</v>
      </c>
      <c r="J358">
        <v>-106</v>
      </c>
      <c r="K358">
        <v>108</v>
      </c>
      <c r="L358">
        <v>0</v>
      </c>
      <c r="M358">
        <v>3373</v>
      </c>
      <c r="N358">
        <v>41</v>
      </c>
    </row>
    <row r="359" spans="1:14">
      <c r="A359" t="str">
        <f t="shared" si="5"/>
        <v>1069.5</v>
      </c>
      <c r="B359">
        <v>1069</v>
      </c>
      <c r="C359" t="s">
        <v>180</v>
      </c>
      <c r="D359" t="s">
        <v>181</v>
      </c>
      <c r="E359" t="s">
        <v>220</v>
      </c>
      <c r="F359">
        <v>5</v>
      </c>
      <c r="G359">
        <v>2017</v>
      </c>
      <c r="H359">
        <v>3154</v>
      </c>
      <c r="I359">
        <v>229</v>
      </c>
      <c r="J359">
        <v>311</v>
      </c>
      <c r="K359">
        <v>57</v>
      </c>
      <c r="L359">
        <v>0</v>
      </c>
      <c r="M359">
        <v>3751</v>
      </c>
      <c r="N359">
        <v>34</v>
      </c>
    </row>
    <row r="360" spans="1:14">
      <c r="A360" t="str">
        <f t="shared" si="5"/>
        <v>1073.5</v>
      </c>
      <c r="B360">
        <v>1073</v>
      </c>
      <c r="C360" t="s">
        <v>149</v>
      </c>
      <c r="D360" t="s">
        <v>150</v>
      </c>
      <c r="E360" t="s">
        <v>220</v>
      </c>
      <c r="F360">
        <v>5</v>
      </c>
      <c r="G360">
        <v>2017</v>
      </c>
      <c r="H360">
        <v>647</v>
      </c>
      <c r="I360">
        <v>33</v>
      </c>
      <c r="J360">
        <v>92</v>
      </c>
      <c r="K360">
        <v>0</v>
      </c>
      <c r="L360">
        <v>0</v>
      </c>
      <c r="M360">
        <v>772</v>
      </c>
      <c r="N360">
        <v>38</v>
      </c>
    </row>
    <row r="361" spans="1:14">
      <c r="A361" t="str">
        <f t="shared" si="5"/>
        <v>1139.5</v>
      </c>
      <c r="B361">
        <v>1139</v>
      </c>
      <c r="C361" t="s">
        <v>61</v>
      </c>
      <c r="D361" t="s">
        <v>62</v>
      </c>
      <c r="E361" t="s">
        <v>220</v>
      </c>
      <c r="F361">
        <v>5</v>
      </c>
      <c r="G361">
        <v>2017</v>
      </c>
      <c r="H361">
        <v>11597</v>
      </c>
      <c r="I361">
        <v>1683</v>
      </c>
      <c r="J361">
        <v>2391</v>
      </c>
      <c r="K361">
        <v>264</v>
      </c>
      <c r="L361">
        <v>0</v>
      </c>
      <c r="M361">
        <v>15935</v>
      </c>
      <c r="N361">
        <v>41</v>
      </c>
    </row>
    <row r="362" spans="1:14">
      <c r="A362" t="str">
        <f t="shared" si="5"/>
        <v>1143.5</v>
      </c>
      <c r="B362">
        <v>1143</v>
      </c>
      <c r="C362" t="s">
        <v>159</v>
      </c>
      <c r="D362" t="s">
        <v>27</v>
      </c>
      <c r="E362" t="s">
        <v>220</v>
      </c>
      <c r="F362">
        <v>5</v>
      </c>
      <c r="G362">
        <v>2017</v>
      </c>
      <c r="H362">
        <v>1769</v>
      </c>
      <c r="I362">
        <v>137</v>
      </c>
      <c r="J362">
        <v>264</v>
      </c>
      <c r="K362">
        <v>81</v>
      </c>
      <c r="L362">
        <v>0</v>
      </c>
      <c r="M362">
        <v>2251</v>
      </c>
      <c r="N362">
        <v>41</v>
      </c>
    </row>
    <row r="363" spans="1:14">
      <c r="A363" t="str">
        <f t="shared" si="5"/>
        <v>1318.5</v>
      </c>
      <c r="B363">
        <v>1318</v>
      </c>
      <c r="C363" t="s">
        <v>67</v>
      </c>
      <c r="D363" t="s">
        <v>68</v>
      </c>
      <c r="E363" t="s">
        <v>220</v>
      </c>
      <c r="F363">
        <v>5</v>
      </c>
      <c r="G363">
        <v>2017</v>
      </c>
      <c r="H363">
        <v>2335</v>
      </c>
      <c r="I363">
        <v>343</v>
      </c>
      <c r="J363">
        <v>359</v>
      </c>
      <c r="K363">
        <v>89</v>
      </c>
      <c r="L363">
        <v>0</v>
      </c>
      <c r="M363">
        <v>3126</v>
      </c>
      <c r="N363">
        <v>41</v>
      </c>
    </row>
    <row r="364" spans="1:14">
      <c r="A364" t="str">
        <f t="shared" si="5"/>
        <v>1319.5</v>
      </c>
      <c r="B364">
        <v>1319</v>
      </c>
      <c r="C364" t="s">
        <v>69</v>
      </c>
      <c r="D364" t="s">
        <v>70</v>
      </c>
      <c r="E364" t="s">
        <v>220</v>
      </c>
      <c r="F364">
        <v>5</v>
      </c>
      <c r="G364">
        <v>2017</v>
      </c>
      <c r="H364">
        <v>490</v>
      </c>
      <c r="I364">
        <v>177</v>
      </c>
      <c r="J364">
        <v>-125</v>
      </c>
      <c r="K364">
        <v>22</v>
      </c>
      <c r="L364">
        <v>0</v>
      </c>
      <c r="M364">
        <v>564</v>
      </c>
      <c r="N364">
        <v>32</v>
      </c>
    </row>
    <row r="365" spans="1:14">
      <c r="A365" t="str">
        <f t="shared" si="5"/>
        <v>1326.5</v>
      </c>
      <c r="B365">
        <v>1326</v>
      </c>
      <c r="C365" t="s">
        <v>22</v>
      </c>
      <c r="D365" t="s">
        <v>23</v>
      </c>
      <c r="E365" t="s">
        <v>220</v>
      </c>
      <c r="F365">
        <v>5</v>
      </c>
      <c r="G365">
        <v>2017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37</v>
      </c>
    </row>
    <row r="366" spans="1:14">
      <c r="A366" t="str">
        <f t="shared" si="5"/>
        <v>1950.5</v>
      </c>
      <c r="B366">
        <v>1950</v>
      </c>
      <c r="C366" t="s">
        <v>36</v>
      </c>
      <c r="D366" t="s">
        <v>25</v>
      </c>
      <c r="E366" t="s">
        <v>220</v>
      </c>
      <c r="F366">
        <v>5</v>
      </c>
      <c r="G366">
        <v>2017</v>
      </c>
      <c r="H366">
        <v>18874</v>
      </c>
      <c r="I366">
        <v>346</v>
      </c>
      <c r="J366">
        <v>2274</v>
      </c>
      <c r="K366">
        <v>1242</v>
      </c>
      <c r="L366">
        <v>0</v>
      </c>
      <c r="M366">
        <v>22736</v>
      </c>
      <c r="N366">
        <v>34</v>
      </c>
    </row>
    <row r="367" spans="1:14">
      <c r="A367" t="str">
        <f t="shared" si="5"/>
        <v>2010.5</v>
      </c>
      <c r="B367">
        <v>2010</v>
      </c>
      <c r="C367" t="s">
        <v>72</v>
      </c>
      <c r="D367" t="s">
        <v>73</v>
      </c>
      <c r="E367" t="s">
        <v>220</v>
      </c>
      <c r="F367">
        <v>5</v>
      </c>
      <c r="G367">
        <v>2017</v>
      </c>
      <c r="H367">
        <v>1350</v>
      </c>
      <c r="I367">
        <v>296</v>
      </c>
      <c r="J367">
        <v>257</v>
      </c>
      <c r="K367">
        <v>22</v>
      </c>
      <c r="L367">
        <v>0</v>
      </c>
      <c r="M367">
        <v>1925</v>
      </c>
      <c r="N367">
        <v>41</v>
      </c>
    </row>
    <row r="368" spans="1:14">
      <c r="A368" t="str">
        <f t="shared" si="5"/>
        <v>2215.5</v>
      </c>
      <c r="B368">
        <v>2215</v>
      </c>
      <c r="C368" t="s">
        <v>78</v>
      </c>
      <c r="D368" t="s">
        <v>79</v>
      </c>
      <c r="E368" t="s">
        <v>220</v>
      </c>
      <c r="F368">
        <v>5</v>
      </c>
      <c r="G368">
        <v>2017</v>
      </c>
      <c r="H368">
        <v>1998</v>
      </c>
      <c r="I368">
        <v>131</v>
      </c>
      <c r="J368">
        <v>300</v>
      </c>
      <c r="K368">
        <v>81</v>
      </c>
      <c r="L368">
        <v>0</v>
      </c>
      <c r="M368">
        <v>2510</v>
      </c>
      <c r="N368">
        <v>33</v>
      </c>
    </row>
    <row r="369" spans="1:14">
      <c r="A369" t="str">
        <f t="shared" si="5"/>
        <v>2245.5</v>
      </c>
      <c r="B369">
        <v>2245</v>
      </c>
      <c r="C369" t="s">
        <v>76</v>
      </c>
      <c r="D369" t="s">
        <v>77</v>
      </c>
      <c r="E369" t="s">
        <v>220</v>
      </c>
      <c r="F369">
        <v>5</v>
      </c>
      <c r="G369">
        <v>2017</v>
      </c>
      <c r="H369">
        <v>744</v>
      </c>
      <c r="I369">
        <v>176</v>
      </c>
      <c r="J369">
        <v>183</v>
      </c>
      <c r="K369">
        <v>153</v>
      </c>
      <c r="L369">
        <v>0</v>
      </c>
      <c r="M369">
        <v>1256</v>
      </c>
      <c r="N369">
        <v>38</v>
      </c>
    </row>
    <row r="370" spans="1:14">
      <c r="A370" t="str">
        <f t="shared" si="5"/>
        <v>2425.5</v>
      </c>
      <c r="B370">
        <v>2425</v>
      </c>
      <c r="C370" t="s">
        <v>80</v>
      </c>
      <c r="D370" t="s">
        <v>24</v>
      </c>
      <c r="E370" t="s">
        <v>220</v>
      </c>
      <c r="F370">
        <v>5</v>
      </c>
      <c r="G370">
        <v>2017</v>
      </c>
      <c r="H370">
        <v>2908</v>
      </c>
      <c r="I370">
        <v>392</v>
      </c>
      <c r="J370">
        <v>530</v>
      </c>
      <c r="K370">
        <v>11</v>
      </c>
      <c r="L370">
        <v>0</v>
      </c>
      <c r="M370">
        <v>3841</v>
      </c>
      <c r="N370">
        <v>38</v>
      </c>
    </row>
    <row r="371" spans="1:14">
      <c r="A371" t="str">
        <f t="shared" si="5"/>
        <v>2496.5</v>
      </c>
      <c r="B371">
        <v>2496</v>
      </c>
      <c r="C371" t="s">
        <v>240</v>
      </c>
      <c r="D371" t="s">
        <v>241</v>
      </c>
      <c r="E371" t="s">
        <v>220</v>
      </c>
      <c r="F371">
        <v>5</v>
      </c>
      <c r="G371">
        <v>2017</v>
      </c>
      <c r="H371">
        <v>2342</v>
      </c>
      <c r="I371">
        <v>121</v>
      </c>
      <c r="J371">
        <v>201</v>
      </c>
      <c r="K371">
        <v>135</v>
      </c>
      <c r="L371">
        <v>0</v>
      </c>
      <c r="M371">
        <v>2799</v>
      </c>
      <c r="N371">
        <v>34</v>
      </c>
    </row>
    <row r="372" spans="1:14">
      <c r="A372" t="str">
        <f t="shared" si="5"/>
        <v>2611.5</v>
      </c>
      <c r="B372">
        <v>2611</v>
      </c>
      <c r="C372" t="s">
        <v>81</v>
      </c>
      <c r="D372" t="s">
        <v>82</v>
      </c>
      <c r="E372" t="s">
        <v>220</v>
      </c>
      <c r="F372">
        <v>5</v>
      </c>
      <c r="G372">
        <v>2017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41</v>
      </c>
    </row>
    <row r="373" spans="1:14">
      <c r="A373" t="str">
        <f t="shared" si="5"/>
        <v>2700.5</v>
      </c>
      <c r="B373">
        <v>2700</v>
      </c>
      <c r="C373" t="s">
        <v>151</v>
      </c>
      <c r="D373" t="s">
        <v>152</v>
      </c>
      <c r="E373" t="s">
        <v>220</v>
      </c>
      <c r="F373">
        <v>5</v>
      </c>
      <c r="G373">
        <v>2017</v>
      </c>
      <c r="H373">
        <v>3716</v>
      </c>
      <c r="I373">
        <v>490</v>
      </c>
      <c r="J373">
        <v>382</v>
      </c>
      <c r="K373">
        <v>173</v>
      </c>
      <c r="L373">
        <v>0</v>
      </c>
      <c r="M373">
        <v>4761</v>
      </c>
      <c r="N373">
        <v>34</v>
      </c>
    </row>
    <row r="374" spans="1:14">
      <c r="A374" t="str">
        <f t="shared" si="5"/>
        <v>2715.5</v>
      </c>
      <c r="B374">
        <v>2715</v>
      </c>
      <c r="C374" t="s">
        <v>162</v>
      </c>
      <c r="D374" t="s">
        <v>163</v>
      </c>
      <c r="E374" t="s">
        <v>220</v>
      </c>
      <c r="F374">
        <v>5</v>
      </c>
      <c r="G374">
        <v>2017</v>
      </c>
      <c r="H374">
        <v>3766</v>
      </c>
      <c r="I374">
        <v>589</v>
      </c>
      <c r="J374">
        <v>276</v>
      </c>
      <c r="K374">
        <v>153</v>
      </c>
      <c r="L374">
        <v>0</v>
      </c>
      <c r="M374">
        <v>4784</v>
      </c>
      <c r="N374">
        <v>38</v>
      </c>
    </row>
    <row r="375" spans="1:14">
      <c r="A375" t="str">
        <f t="shared" si="5"/>
        <v>2744.5</v>
      </c>
      <c r="B375">
        <v>2744</v>
      </c>
      <c r="C375" t="s">
        <v>164</v>
      </c>
      <c r="D375" t="s">
        <v>165</v>
      </c>
      <c r="E375" t="s">
        <v>220</v>
      </c>
      <c r="F375">
        <v>5</v>
      </c>
      <c r="G375">
        <v>2017</v>
      </c>
      <c r="H375">
        <v>1231</v>
      </c>
      <c r="I375">
        <v>52</v>
      </c>
      <c r="J375">
        <v>160</v>
      </c>
      <c r="K375">
        <v>51</v>
      </c>
      <c r="L375">
        <v>0</v>
      </c>
      <c r="M375">
        <v>1494</v>
      </c>
      <c r="N375">
        <v>33</v>
      </c>
    </row>
    <row r="376" spans="1:14">
      <c r="A376" t="str">
        <f t="shared" si="5"/>
        <v>2791.5</v>
      </c>
      <c r="B376">
        <v>2791</v>
      </c>
      <c r="C376" t="s">
        <v>86</v>
      </c>
      <c r="D376" t="s">
        <v>29</v>
      </c>
      <c r="E376" t="s">
        <v>220</v>
      </c>
      <c r="F376">
        <v>5</v>
      </c>
      <c r="G376">
        <v>2017</v>
      </c>
      <c r="H376">
        <v>1835</v>
      </c>
      <c r="I376">
        <v>256</v>
      </c>
      <c r="J376">
        <v>336</v>
      </c>
      <c r="K376">
        <v>22</v>
      </c>
      <c r="L376">
        <v>0</v>
      </c>
      <c r="M376">
        <v>2449</v>
      </c>
      <c r="N376">
        <v>37</v>
      </c>
    </row>
    <row r="377" spans="1:14">
      <c r="A377" t="str">
        <f t="shared" si="5"/>
        <v>3396.5</v>
      </c>
      <c r="B377">
        <v>3396</v>
      </c>
      <c r="C377" t="s">
        <v>88</v>
      </c>
      <c r="D377" t="s">
        <v>89</v>
      </c>
      <c r="E377" t="s">
        <v>220</v>
      </c>
      <c r="F377">
        <v>5</v>
      </c>
      <c r="G377">
        <v>2017</v>
      </c>
      <c r="H377">
        <v>2037</v>
      </c>
      <c r="I377">
        <v>325</v>
      </c>
      <c r="J377">
        <v>172</v>
      </c>
      <c r="K377">
        <v>96</v>
      </c>
      <c r="L377">
        <v>0</v>
      </c>
      <c r="M377">
        <v>2630</v>
      </c>
      <c r="N377">
        <v>38</v>
      </c>
    </row>
    <row r="378" spans="1:14">
      <c r="A378" t="str">
        <f t="shared" si="5"/>
        <v>3477.5</v>
      </c>
      <c r="B378">
        <v>3477</v>
      </c>
      <c r="C378" t="s">
        <v>184</v>
      </c>
      <c r="D378" t="s">
        <v>185</v>
      </c>
      <c r="E378" t="s">
        <v>220</v>
      </c>
      <c r="F378">
        <v>5</v>
      </c>
      <c r="G378">
        <v>2017</v>
      </c>
      <c r="H378">
        <v>3203</v>
      </c>
      <c r="I378">
        <v>594</v>
      </c>
      <c r="J378">
        <v>605</v>
      </c>
      <c r="K378">
        <v>22</v>
      </c>
      <c r="L378">
        <v>0</v>
      </c>
      <c r="M378">
        <v>4424</v>
      </c>
      <c r="N378">
        <v>40</v>
      </c>
    </row>
    <row r="379" spans="1:14">
      <c r="A379" t="str">
        <f t="shared" si="5"/>
        <v>3632.5</v>
      </c>
      <c r="B379">
        <v>3632</v>
      </c>
      <c r="C379" t="s">
        <v>90</v>
      </c>
      <c r="D379" t="s">
        <v>91</v>
      </c>
      <c r="E379" t="s">
        <v>220</v>
      </c>
      <c r="F379">
        <v>5</v>
      </c>
      <c r="G379">
        <v>2017</v>
      </c>
      <c r="H379">
        <v>65</v>
      </c>
      <c r="I379">
        <v>0</v>
      </c>
      <c r="J379">
        <v>17</v>
      </c>
      <c r="K379">
        <v>22</v>
      </c>
      <c r="L379">
        <v>0</v>
      </c>
      <c r="M379">
        <v>104</v>
      </c>
      <c r="N379">
        <v>40</v>
      </c>
    </row>
    <row r="380" spans="1:14">
      <c r="A380" t="str">
        <f t="shared" si="5"/>
        <v>3671.5</v>
      </c>
      <c r="B380">
        <v>3671</v>
      </c>
      <c r="C380" t="s">
        <v>182</v>
      </c>
      <c r="D380" t="s">
        <v>183</v>
      </c>
      <c r="E380" t="s">
        <v>220</v>
      </c>
      <c r="F380">
        <v>5</v>
      </c>
      <c r="G380">
        <v>2017</v>
      </c>
      <c r="H380">
        <v>4031</v>
      </c>
      <c r="I380">
        <v>320</v>
      </c>
      <c r="J380">
        <v>233</v>
      </c>
      <c r="K380">
        <v>185</v>
      </c>
      <c r="L380">
        <v>0</v>
      </c>
      <c r="M380">
        <v>4769</v>
      </c>
      <c r="N380">
        <v>41</v>
      </c>
    </row>
    <row r="381" spans="1:14">
      <c r="A381" t="str">
        <f t="shared" si="5"/>
        <v>3681.5</v>
      </c>
      <c r="B381">
        <v>3681</v>
      </c>
      <c r="C381" t="s">
        <v>92</v>
      </c>
      <c r="D381" t="s">
        <v>93</v>
      </c>
      <c r="E381" t="s">
        <v>220</v>
      </c>
      <c r="F381">
        <v>5</v>
      </c>
      <c r="G381">
        <v>2017</v>
      </c>
      <c r="H381">
        <v>3517</v>
      </c>
      <c r="I381">
        <v>699</v>
      </c>
      <c r="J381">
        <v>936</v>
      </c>
      <c r="K381">
        <v>319</v>
      </c>
      <c r="L381">
        <v>0</v>
      </c>
      <c r="M381">
        <v>5471</v>
      </c>
      <c r="N381">
        <v>40</v>
      </c>
    </row>
    <row r="382" spans="1:14">
      <c r="A382" t="str">
        <f t="shared" si="5"/>
        <v>3686.5</v>
      </c>
      <c r="B382">
        <v>3686</v>
      </c>
      <c r="C382" t="s">
        <v>166</v>
      </c>
      <c r="D382" t="s">
        <v>167</v>
      </c>
      <c r="E382" t="s">
        <v>220</v>
      </c>
      <c r="F382">
        <v>5</v>
      </c>
      <c r="G382">
        <v>2017</v>
      </c>
      <c r="H382">
        <v>4102</v>
      </c>
      <c r="I382">
        <v>158</v>
      </c>
      <c r="J382">
        <v>154</v>
      </c>
      <c r="K382">
        <v>93</v>
      </c>
      <c r="L382">
        <v>0</v>
      </c>
      <c r="M382">
        <v>4507</v>
      </c>
      <c r="N382">
        <v>40</v>
      </c>
    </row>
    <row r="383" spans="1:14">
      <c r="A383" t="str">
        <f t="shared" si="5"/>
        <v>3841.5</v>
      </c>
      <c r="B383">
        <v>3841</v>
      </c>
      <c r="C383" t="s">
        <v>186</v>
      </c>
      <c r="D383" t="s">
        <v>187</v>
      </c>
      <c r="E383" t="s">
        <v>220</v>
      </c>
      <c r="F383">
        <v>5</v>
      </c>
      <c r="G383">
        <v>2017</v>
      </c>
      <c r="H383">
        <v>1691</v>
      </c>
      <c r="I383">
        <v>460</v>
      </c>
      <c r="J383">
        <v>427</v>
      </c>
      <c r="K383">
        <v>86</v>
      </c>
      <c r="L383">
        <v>0</v>
      </c>
      <c r="M383">
        <v>2664</v>
      </c>
      <c r="N383">
        <v>33</v>
      </c>
    </row>
    <row r="384" spans="1:14">
      <c r="A384" t="str">
        <f t="shared" si="5"/>
        <v>3915.5</v>
      </c>
      <c r="B384">
        <v>3915</v>
      </c>
      <c r="C384" t="s">
        <v>94</v>
      </c>
      <c r="D384" t="s">
        <v>95</v>
      </c>
      <c r="E384" t="s">
        <v>220</v>
      </c>
      <c r="F384">
        <v>5</v>
      </c>
      <c r="G384">
        <v>2017</v>
      </c>
      <c r="H384">
        <v>2167</v>
      </c>
      <c r="I384">
        <v>262</v>
      </c>
      <c r="J384">
        <v>-101</v>
      </c>
      <c r="K384">
        <v>172</v>
      </c>
      <c r="L384">
        <v>0</v>
      </c>
      <c r="M384">
        <v>2500</v>
      </c>
      <c r="N384">
        <v>41</v>
      </c>
    </row>
    <row r="385" spans="1:14">
      <c r="A385" t="str">
        <f t="shared" si="5"/>
        <v>4020.5</v>
      </c>
      <c r="B385">
        <v>4020</v>
      </c>
      <c r="C385" t="s">
        <v>98</v>
      </c>
      <c r="D385" t="s">
        <v>99</v>
      </c>
      <c r="E385" t="s">
        <v>220</v>
      </c>
      <c r="F385">
        <v>5</v>
      </c>
      <c r="G385">
        <v>2017</v>
      </c>
      <c r="H385">
        <v>3200</v>
      </c>
      <c r="I385">
        <v>690</v>
      </c>
      <c r="J385">
        <v>1095</v>
      </c>
      <c r="K385">
        <v>174</v>
      </c>
      <c r="L385">
        <v>0</v>
      </c>
      <c r="M385">
        <v>5159</v>
      </c>
      <c r="N385">
        <v>34</v>
      </c>
    </row>
    <row r="386" spans="1:14">
      <c r="A386" t="str">
        <f t="shared" si="5"/>
        <v>4065.5</v>
      </c>
      <c r="B386">
        <v>4065</v>
      </c>
      <c r="C386" t="s">
        <v>96</v>
      </c>
      <c r="D386" t="s">
        <v>97</v>
      </c>
      <c r="E386" t="s">
        <v>220</v>
      </c>
      <c r="F386">
        <v>5</v>
      </c>
      <c r="G386">
        <v>2017</v>
      </c>
      <c r="H386">
        <v>3548</v>
      </c>
      <c r="I386">
        <v>292</v>
      </c>
      <c r="J386">
        <v>304</v>
      </c>
      <c r="K386">
        <v>91</v>
      </c>
      <c r="L386">
        <v>0</v>
      </c>
      <c r="M386">
        <v>4235</v>
      </c>
      <c r="N386">
        <v>37</v>
      </c>
    </row>
    <row r="387" spans="1:14">
      <c r="A387" t="str">
        <f t="shared" ref="A387:A450" si="6">$B387&amp;"."&amp;F387</f>
        <v>4190.5</v>
      </c>
      <c r="B387">
        <v>4190</v>
      </c>
      <c r="C387" t="s">
        <v>158</v>
      </c>
      <c r="D387" t="s">
        <v>41</v>
      </c>
      <c r="E387" t="s">
        <v>220</v>
      </c>
      <c r="F387">
        <v>5</v>
      </c>
      <c r="G387">
        <v>2017</v>
      </c>
      <c r="H387">
        <v>3485</v>
      </c>
      <c r="I387">
        <v>461</v>
      </c>
      <c r="J387">
        <v>-435</v>
      </c>
      <c r="K387">
        <v>83</v>
      </c>
      <c r="L387">
        <v>0</v>
      </c>
      <c r="M387">
        <v>3594</v>
      </c>
      <c r="N387">
        <v>38</v>
      </c>
    </row>
    <row r="388" spans="1:14">
      <c r="A388" t="str">
        <f t="shared" si="6"/>
        <v>4475.5</v>
      </c>
      <c r="B388">
        <v>4475</v>
      </c>
      <c r="C388" t="s">
        <v>100</v>
      </c>
      <c r="D388" t="s">
        <v>44</v>
      </c>
      <c r="E388" t="s">
        <v>220</v>
      </c>
      <c r="F388">
        <v>5</v>
      </c>
      <c r="G388">
        <v>2017</v>
      </c>
      <c r="H388">
        <v>4262</v>
      </c>
      <c r="I388">
        <v>332</v>
      </c>
      <c r="J388">
        <v>151</v>
      </c>
      <c r="K388">
        <v>129</v>
      </c>
      <c r="L388">
        <v>0</v>
      </c>
      <c r="M388">
        <v>4874</v>
      </c>
      <c r="N388">
        <v>38</v>
      </c>
    </row>
    <row r="389" spans="1:14">
      <c r="A389" t="str">
        <f t="shared" si="6"/>
        <v>4630.5</v>
      </c>
      <c r="B389">
        <v>4630</v>
      </c>
      <c r="C389" t="s">
        <v>151</v>
      </c>
      <c r="D389" t="s">
        <v>153</v>
      </c>
      <c r="E389" t="s">
        <v>220</v>
      </c>
      <c r="F389">
        <v>5</v>
      </c>
      <c r="G389">
        <v>2017</v>
      </c>
      <c r="H389">
        <v>266</v>
      </c>
      <c r="I389">
        <v>-103</v>
      </c>
      <c r="J389">
        <v>17</v>
      </c>
      <c r="K389">
        <v>22</v>
      </c>
      <c r="L389">
        <v>0</v>
      </c>
      <c r="M389">
        <v>202</v>
      </c>
      <c r="N389">
        <v>41</v>
      </c>
    </row>
    <row r="390" spans="1:14">
      <c r="A390" t="str">
        <f t="shared" si="6"/>
        <v>5429.5</v>
      </c>
      <c r="B390">
        <v>5429</v>
      </c>
      <c r="C390" t="s">
        <v>74</v>
      </c>
      <c r="D390" t="s">
        <v>75</v>
      </c>
      <c r="E390" t="s">
        <v>220</v>
      </c>
      <c r="F390">
        <v>5</v>
      </c>
      <c r="G390">
        <v>2017</v>
      </c>
      <c r="H390">
        <v>3166</v>
      </c>
      <c r="I390">
        <v>166</v>
      </c>
      <c r="J390">
        <v>312</v>
      </c>
      <c r="K390">
        <v>149</v>
      </c>
      <c r="L390">
        <v>0</v>
      </c>
      <c r="M390">
        <v>3793</v>
      </c>
      <c r="N390">
        <v>34</v>
      </c>
    </row>
    <row r="391" spans="1:14">
      <c r="A391" t="str">
        <f t="shared" si="6"/>
        <v>5436.5</v>
      </c>
      <c r="B391">
        <v>5436</v>
      </c>
      <c r="C391" t="s">
        <v>103</v>
      </c>
      <c r="D391" t="s">
        <v>104</v>
      </c>
      <c r="E391" t="s">
        <v>220</v>
      </c>
      <c r="F391">
        <v>5</v>
      </c>
      <c r="G391">
        <v>2017</v>
      </c>
      <c r="H391">
        <v>3976</v>
      </c>
      <c r="I391">
        <v>254</v>
      </c>
      <c r="J391">
        <v>462</v>
      </c>
      <c r="K391">
        <v>48</v>
      </c>
      <c r="L391">
        <v>0</v>
      </c>
      <c r="M391">
        <v>4740</v>
      </c>
      <c r="N391">
        <v>33</v>
      </c>
    </row>
    <row r="392" spans="1:14">
      <c r="A392" t="str">
        <f t="shared" si="6"/>
        <v>5481.5</v>
      </c>
      <c r="B392">
        <v>5481</v>
      </c>
      <c r="C392" t="s">
        <v>105</v>
      </c>
      <c r="D392" t="s">
        <v>42</v>
      </c>
      <c r="E392" t="s">
        <v>220</v>
      </c>
      <c r="F392">
        <v>5</v>
      </c>
      <c r="G392">
        <v>2017</v>
      </c>
      <c r="H392">
        <v>1661</v>
      </c>
      <c r="I392">
        <v>89</v>
      </c>
      <c r="J392">
        <v>135</v>
      </c>
      <c r="K392">
        <v>22</v>
      </c>
      <c r="L392">
        <v>0</v>
      </c>
      <c r="M392">
        <v>1907</v>
      </c>
      <c r="N392">
        <v>34</v>
      </c>
    </row>
    <row r="393" spans="1:14">
      <c r="A393" t="str">
        <f t="shared" si="6"/>
        <v>5532.5</v>
      </c>
      <c r="B393">
        <v>5532</v>
      </c>
      <c r="C393" t="s">
        <v>59</v>
      </c>
      <c r="D393" t="s">
        <v>60</v>
      </c>
      <c r="E393" t="s">
        <v>220</v>
      </c>
      <c r="F393">
        <v>5</v>
      </c>
      <c r="G393">
        <v>2017</v>
      </c>
      <c r="H393">
        <v>1038</v>
      </c>
      <c r="I393">
        <v>274</v>
      </c>
      <c r="J393">
        <v>365</v>
      </c>
      <c r="K393">
        <v>53</v>
      </c>
      <c r="L393">
        <v>0</v>
      </c>
      <c r="M393">
        <v>1730</v>
      </c>
      <c r="N393">
        <v>40</v>
      </c>
    </row>
    <row r="394" spans="1:14">
      <c r="A394" t="str">
        <f t="shared" si="6"/>
        <v>5550.5</v>
      </c>
      <c r="B394">
        <v>5550</v>
      </c>
      <c r="C394" t="s">
        <v>83</v>
      </c>
      <c r="D394" t="s">
        <v>43</v>
      </c>
      <c r="E394" t="s">
        <v>220</v>
      </c>
      <c r="F394">
        <v>5</v>
      </c>
      <c r="G394">
        <v>2017</v>
      </c>
      <c r="H394">
        <v>3145</v>
      </c>
      <c r="I394">
        <v>503</v>
      </c>
      <c r="J394">
        <v>875</v>
      </c>
      <c r="K394">
        <v>106</v>
      </c>
      <c r="L394">
        <v>0</v>
      </c>
      <c r="M394">
        <v>4629</v>
      </c>
      <c r="N394">
        <v>38</v>
      </c>
    </row>
    <row r="395" spans="1:14">
      <c r="A395" t="str">
        <f t="shared" si="6"/>
        <v>6065.5</v>
      </c>
      <c r="B395">
        <v>6065</v>
      </c>
      <c r="C395" t="s">
        <v>106</v>
      </c>
      <c r="D395" t="s">
        <v>107</v>
      </c>
      <c r="E395" t="s">
        <v>220</v>
      </c>
      <c r="F395">
        <v>5</v>
      </c>
      <c r="G395">
        <v>2017</v>
      </c>
      <c r="H395">
        <v>4330</v>
      </c>
      <c r="I395">
        <v>517</v>
      </c>
      <c r="J395">
        <v>587</v>
      </c>
      <c r="K395">
        <v>113</v>
      </c>
      <c r="L395">
        <v>0</v>
      </c>
      <c r="M395">
        <v>5547</v>
      </c>
      <c r="N395">
        <v>33</v>
      </c>
    </row>
    <row r="396" spans="1:14">
      <c r="A396" t="str">
        <f t="shared" si="6"/>
        <v>6219.5</v>
      </c>
      <c r="B396">
        <v>6219</v>
      </c>
      <c r="C396" t="s">
        <v>110</v>
      </c>
      <c r="D396" t="s">
        <v>29</v>
      </c>
      <c r="E396" t="s">
        <v>220</v>
      </c>
      <c r="F396">
        <v>5</v>
      </c>
      <c r="G396">
        <v>2017</v>
      </c>
      <c r="H396">
        <v>2143</v>
      </c>
      <c r="I396">
        <v>0</v>
      </c>
      <c r="J396">
        <v>17</v>
      </c>
      <c r="K396">
        <v>22</v>
      </c>
      <c r="L396">
        <v>0</v>
      </c>
      <c r="M396">
        <v>2182</v>
      </c>
      <c r="N396">
        <v>37</v>
      </c>
    </row>
    <row r="397" spans="1:14">
      <c r="A397" t="str">
        <f t="shared" si="6"/>
        <v>6690.5</v>
      </c>
      <c r="B397">
        <v>6690</v>
      </c>
      <c r="C397" t="s">
        <v>111</v>
      </c>
      <c r="D397" t="s">
        <v>112</v>
      </c>
      <c r="E397" t="s">
        <v>220</v>
      </c>
      <c r="F397">
        <v>5</v>
      </c>
      <c r="G397">
        <v>2017</v>
      </c>
      <c r="H397">
        <v>4815</v>
      </c>
      <c r="I397">
        <v>478</v>
      </c>
      <c r="J397">
        <v>629</v>
      </c>
      <c r="K397">
        <v>159</v>
      </c>
      <c r="L397">
        <v>0</v>
      </c>
      <c r="M397">
        <v>6081</v>
      </c>
      <c r="N397">
        <v>34</v>
      </c>
    </row>
    <row r="398" spans="1:14">
      <c r="A398" t="str">
        <f t="shared" si="6"/>
        <v>6691.5</v>
      </c>
      <c r="B398">
        <v>6691</v>
      </c>
      <c r="C398" t="s">
        <v>113</v>
      </c>
      <c r="D398" t="s">
        <v>114</v>
      </c>
      <c r="E398" t="s">
        <v>220</v>
      </c>
      <c r="F398">
        <v>5</v>
      </c>
      <c r="G398">
        <v>2017</v>
      </c>
      <c r="H398">
        <v>3694</v>
      </c>
      <c r="I398">
        <v>348</v>
      </c>
      <c r="J398">
        <v>322</v>
      </c>
      <c r="K398">
        <v>65</v>
      </c>
      <c r="L398">
        <v>0</v>
      </c>
      <c r="M398">
        <v>4429</v>
      </c>
      <c r="N398">
        <v>34</v>
      </c>
    </row>
    <row r="399" spans="1:14">
      <c r="A399" t="str">
        <f t="shared" si="6"/>
        <v>6735.5</v>
      </c>
      <c r="B399">
        <v>6735</v>
      </c>
      <c r="C399" t="s">
        <v>102</v>
      </c>
      <c r="D399" t="s">
        <v>34</v>
      </c>
      <c r="E399" t="s">
        <v>220</v>
      </c>
      <c r="F399">
        <v>5</v>
      </c>
      <c r="G399">
        <v>2017</v>
      </c>
      <c r="H399">
        <v>1782</v>
      </c>
      <c r="I399">
        <v>139</v>
      </c>
      <c r="J399">
        <v>224</v>
      </c>
      <c r="K399">
        <v>33</v>
      </c>
      <c r="L399">
        <v>0</v>
      </c>
      <c r="M399">
        <v>2178</v>
      </c>
      <c r="N399">
        <v>40</v>
      </c>
    </row>
    <row r="400" spans="1:14">
      <c r="A400" t="str">
        <f t="shared" si="6"/>
        <v>6830.5</v>
      </c>
      <c r="B400">
        <v>6830</v>
      </c>
      <c r="C400" t="s">
        <v>101</v>
      </c>
      <c r="D400" t="s">
        <v>37</v>
      </c>
      <c r="E400" t="s">
        <v>220</v>
      </c>
      <c r="F400">
        <v>5</v>
      </c>
      <c r="G400">
        <v>2017</v>
      </c>
      <c r="H400">
        <v>2362</v>
      </c>
      <c r="I400">
        <v>188</v>
      </c>
      <c r="J400">
        <v>165</v>
      </c>
      <c r="K400">
        <v>90</v>
      </c>
      <c r="L400">
        <v>0</v>
      </c>
      <c r="M400">
        <v>2805</v>
      </c>
      <c r="N400">
        <v>34</v>
      </c>
    </row>
    <row r="401" spans="1:14">
      <c r="A401" t="str">
        <f t="shared" si="6"/>
        <v>6887.5</v>
      </c>
      <c r="B401">
        <v>6887</v>
      </c>
      <c r="C401" t="s">
        <v>115</v>
      </c>
      <c r="D401" t="s">
        <v>116</v>
      </c>
      <c r="E401" t="s">
        <v>220</v>
      </c>
      <c r="F401">
        <v>5</v>
      </c>
      <c r="G401">
        <v>2017</v>
      </c>
      <c r="H401">
        <v>5618</v>
      </c>
      <c r="I401">
        <v>524</v>
      </c>
      <c r="J401">
        <v>361</v>
      </c>
      <c r="K401">
        <v>114</v>
      </c>
      <c r="L401">
        <v>0</v>
      </c>
      <c r="M401">
        <v>6617</v>
      </c>
      <c r="N401">
        <v>38</v>
      </c>
    </row>
    <row r="402" spans="1:14">
      <c r="A402" t="str">
        <f t="shared" si="6"/>
        <v>7064.5</v>
      </c>
      <c r="B402">
        <v>7064</v>
      </c>
      <c r="C402" t="s">
        <v>87</v>
      </c>
      <c r="D402" t="s">
        <v>40</v>
      </c>
      <c r="E402" t="s">
        <v>220</v>
      </c>
      <c r="F402">
        <v>5</v>
      </c>
      <c r="G402">
        <v>2017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33</v>
      </c>
    </row>
    <row r="403" spans="1:14">
      <c r="A403" t="str">
        <f t="shared" si="6"/>
        <v>7076.5</v>
      </c>
      <c r="B403">
        <v>7076</v>
      </c>
      <c r="C403" t="s">
        <v>249</v>
      </c>
      <c r="D403" t="s">
        <v>250</v>
      </c>
      <c r="E403" t="s">
        <v>220</v>
      </c>
      <c r="F403">
        <v>5</v>
      </c>
      <c r="G403">
        <v>2017</v>
      </c>
      <c r="H403">
        <v>3076</v>
      </c>
      <c r="I403">
        <v>444</v>
      </c>
      <c r="J403">
        <v>426</v>
      </c>
      <c r="K403">
        <v>80</v>
      </c>
      <c r="L403">
        <v>0</v>
      </c>
      <c r="M403">
        <v>4026</v>
      </c>
      <c r="N403">
        <v>38</v>
      </c>
    </row>
    <row r="404" spans="1:14">
      <c r="A404" t="str">
        <f t="shared" si="6"/>
        <v>7081.5</v>
      </c>
      <c r="B404">
        <v>7081</v>
      </c>
      <c r="C404" t="s">
        <v>245</v>
      </c>
      <c r="D404" t="s">
        <v>246</v>
      </c>
      <c r="E404" t="s">
        <v>220</v>
      </c>
      <c r="F404">
        <v>5</v>
      </c>
      <c r="G404">
        <v>2017</v>
      </c>
      <c r="H404">
        <v>1032</v>
      </c>
      <c r="I404">
        <v>162</v>
      </c>
      <c r="J404">
        <v>-243</v>
      </c>
      <c r="K404">
        <v>33</v>
      </c>
      <c r="L404">
        <v>0</v>
      </c>
      <c r="M404">
        <v>984</v>
      </c>
      <c r="N404">
        <v>34</v>
      </c>
    </row>
    <row r="405" spans="1:14">
      <c r="A405" t="str">
        <f t="shared" si="6"/>
        <v>7115.5</v>
      </c>
      <c r="B405">
        <v>7115</v>
      </c>
      <c r="C405" t="s">
        <v>117</v>
      </c>
      <c r="D405" t="s">
        <v>118</v>
      </c>
      <c r="E405" t="s">
        <v>220</v>
      </c>
      <c r="F405">
        <v>5</v>
      </c>
      <c r="G405">
        <v>2017</v>
      </c>
      <c r="H405">
        <v>2047</v>
      </c>
      <c r="I405">
        <v>296</v>
      </c>
      <c r="J405">
        <v>448</v>
      </c>
      <c r="K405">
        <v>69</v>
      </c>
      <c r="L405">
        <v>0</v>
      </c>
      <c r="M405">
        <v>2860</v>
      </c>
      <c r="N405">
        <v>40</v>
      </c>
    </row>
    <row r="406" spans="1:14">
      <c r="A406" t="str">
        <f t="shared" si="6"/>
        <v>7206.5</v>
      </c>
      <c r="B406">
        <v>7206</v>
      </c>
      <c r="C406" t="s">
        <v>119</v>
      </c>
      <c r="D406" t="s">
        <v>31</v>
      </c>
      <c r="E406" t="s">
        <v>220</v>
      </c>
      <c r="F406">
        <v>5</v>
      </c>
      <c r="G406">
        <v>2017</v>
      </c>
      <c r="H406">
        <v>2784</v>
      </c>
      <c r="I406">
        <v>118</v>
      </c>
      <c r="J406">
        <v>323</v>
      </c>
      <c r="K406">
        <v>161</v>
      </c>
      <c r="L406">
        <v>0</v>
      </c>
      <c r="M406">
        <v>3386</v>
      </c>
      <c r="N406">
        <v>41</v>
      </c>
    </row>
    <row r="407" spans="1:14">
      <c r="A407" t="str">
        <f t="shared" si="6"/>
        <v>7355.5</v>
      </c>
      <c r="B407">
        <v>7355</v>
      </c>
      <c r="C407" t="s">
        <v>168</v>
      </c>
      <c r="D407" t="s">
        <v>33</v>
      </c>
      <c r="E407" t="s">
        <v>220</v>
      </c>
      <c r="F407">
        <v>5</v>
      </c>
      <c r="G407">
        <v>2017</v>
      </c>
      <c r="H407">
        <v>676</v>
      </c>
      <c r="I407">
        <v>155</v>
      </c>
      <c r="J407">
        <v>-480</v>
      </c>
      <c r="K407">
        <v>8</v>
      </c>
      <c r="L407">
        <v>0</v>
      </c>
      <c r="M407">
        <v>359</v>
      </c>
      <c r="N407">
        <v>38</v>
      </c>
    </row>
    <row r="408" spans="1:14">
      <c r="A408" t="str">
        <f t="shared" si="6"/>
        <v>7625.5</v>
      </c>
      <c r="B408">
        <v>7625</v>
      </c>
      <c r="C408" t="s">
        <v>120</v>
      </c>
      <c r="D408" t="s">
        <v>27</v>
      </c>
      <c r="E408" t="s">
        <v>220</v>
      </c>
      <c r="F408">
        <v>5</v>
      </c>
      <c r="G408">
        <v>2017</v>
      </c>
      <c r="H408">
        <v>5711</v>
      </c>
      <c r="I408">
        <v>529</v>
      </c>
      <c r="J408">
        <v>527</v>
      </c>
      <c r="K408">
        <v>211</v>
      </c>
      <c r="L408">
        <v>0</v>
      </c>
      <c r="M408">
        <v>6978</v>
      </c>
      <c r="N408">
        <v>41</v>
      </c>
    </row>
    <row r="409" spans="1:14">
      <c r="A409" t="str">
        <f t="shared" si="6"/>
        <v>7780.5</v>
      </c>
      <c r="B409">
        <v>7780</v>
      </c>
      <c r="C409" t="s">
        <v>123</v>
      </c>
      <c r="D409" t="s">
        <v>124</v>
      </c>
      <c r="E409" t="s">
        <v>220</v>
      </c>
      <c r="F409">
        <v>5</v>
      </c>
      <c r="G409">
        <v>2017</v>
      </c>
      <c r="H409">
        <v>5356</v>
      </c>
      <c r="I409">
        <v>493</v>
      </c>
      <c r="J409">
        <v>391</v>
      </c>
      <c r="K409">
        <v>88</v>
      </c>
      <c r="L409">
        <v>0</v>
      </c>
      <c r="M409">
        <v>6328</v>
      </c>
      <c r="N409">
        <v>33</v>
      </c>
    </row>
    <row r="410" spans="1:14">
      <c r="A410" t="str">
        <f t="shared" si="6"/>
        <v>7781.5</v>
      </c>
      <c r="B410">
        <v>7781</v>
      </c>
      <c r="C410" t="s">
        <v>66</v>
      </c>
      <c r="D410" t="s">
        <v>35</v>
      </c>
      <c r="E410" t="s">
        <v>220</v>
      </c>
      <c r="F410">
        <v>5</v>
      </c>
      <c r="G410">
        <v>2017</v>
      </c>
      <c r="H410">
        <v>6178</v>
      </c>
      <c r="I410">
        <v>159</v>
      </c>
      <c r="J410">
        <v>298</v>
      </c>
      <c r="K410">
        <v>74</v>
      </c>
      <c r="L410">
        <v>0</v>
      </c>
      <c r="M410">
        <v>6709</v>
      </c>
      <c r="N410">
        <v>41</v>
      </c>
    </row>
    <row r="411" spans="1:14">
      <c r="A411" t="str">
        <f t="shared" si="6"/>
        <v>7808.5</v>
      </c>
      <c r="B411">
        <v>7808</v>
      </c>
      <c r="C411" t="s">
        <v>137</v>
      </c>
      <c r="D411" t="s">
        <v>125</v>
      </c>
      <c r="E411" t="s">
        <v>220</v>
      </c>
      <c r="F411">
        <v>5</v>
      </c>
      <c r="G411">
        <v>2017</v>
      </c>
      <c r="H411">
        <v>4798</v>
      </c>
      <c r="I411">
        <v>430</v>
      </c>
      <c r="J411">
        <v>251</v>
      </c>
      <c r="K411">
        <v>206</v>
      </c>
      <c r="L411">
        <v>0</v>
      </c>
      <c r="M411">
        <v>5685</v>
      </c>
      <c r="N411">
        <v>32</v>
      </c>
    </row>
    <row r="412" spans="1:14">
      <c r="A412" t="str">
        <f t="shared" si="6"/>
        <v>7810.5</v>
      </c>
      <c r="B412">
        <v>7810</v>
      </c>
      <c r="C412" t="s">
        <v>126</v>
      </c>
      <c r="D412" t="s">
        <v>127</v>
      </c>
      <c r="E412" t="s">
        <v>220</v>
      </c>
      <c r="F412">
        <v>5</v>
      </c>
      <c r="G412">
        <v>2017</v>
      </c>
      <c r="H412">
        <v>3803</v>
      </c>
      <c r="I412">
        <v>219</v>
      </c>
      <c r="J412">
        <v>454</v>
      </c>
      <c r="K412">
        <v>289</v>
      </c>
      <c r="L412">
        <v>0</v>
      </c>
      <c r="M412">
        <v>4765</v>
      </c>
      <c r="N412">
        <v>33</v>
      </c>
    </row>
    <row r="413" spans="1:14">
      <c r="A413" t="str">
        <f t="shared" si="6"/>
        <v>7823.5</v>
      </c>
      <c r="B413">
        <v>7823</v>
      </c>
      <c r="C413" t="s">
        <v>121</v>
      </c>
      <c r="D413" t="s">
        <v>122</v>
      </c>
      <c r="E413" t="s">
        <v>220</v>
      </c>
      <c r="F413">
        <v>5</v>
      </c>
      <c r="G413">
        <v>2017</v>
      </c>
      <c r="H413">
        <v>1070</v>
      </c>
      <c r="I413">
        <v>173</v>
      </c>
      <c r="J413">
        <v>-111</v>
      </c>
      <c r="K413">
        <v>89</v>
      </c>
      <c r="L413">
        <v>0</v>
      </c>
      <c r="M413">
        <v>1221</v>
      </c>
      <c r="N413">
        <v>32</v>
      </c>
    </row>
    <row r="414" spans="1:14">
      <c r="A414" t="str">
        <f t="shared" si="6"/>
        <v>7830.5</v>
      </c>
      <c r="B414">
        <v>7830</v>
      </c>
      <c r="C414" t="s">
        <v>134</v>
      </c>
      <c r="D414" t="s">
        <v>135</v>
      </c>
      <c r="E414" t="s">
        <v>220</v>
      </c>
      <c r="F414">
        <v>5</v>
      </c>
      <c r="G414">
        <v>2017</v>
      </c>
      <c r="H414">
        <v>2858</v>
      </c>
      <c r="I414">
        <v>183</v>
      </c>
      <c r="J414">
        <v>92</v>
      </c>
      <c r="K414">
        <v>81</v>
      </c>
      <c r="L414">
        <v>0</v>
      </c>
      <c r="M414">
        <v>3214</v>
      </c>
      <c r="N414">
        <v>34</v>
      </c>
    </row>
    <row r="415" spans="1:14">
      <c r="A415" t="str">
        <f t="shared" si="6"/>
        <v>7860.5</v>
      </c>
      <c r="B415">
        <v>7860</v>
      </c>
      <c r="C415" t="s">
        <v>128</v>
      </c>
      <c r="D415" t="s">
        <v>30</v>
      </c>
      <c r="E415" t="s">
        <v>220</v>
      </c>
      <c r="F415">
        <v>5</v>
      </c>
      <c r="G415">
        <v>2017</v>
      </c>
      <c r="H415">
        <v>1501</v>
      </c>
      <c r="I415">
        <v>157</v>
      </c>
      <c r="J415">
        <v>231</v>
      </c>
      <c r="K415">
        <v>22</v>
      </c>
      <c r="L415">
        <v>0</v>
      </c>
      <c r="M415">
        <v>1911</v>
      </c>
      <c r="N415">
        <v>33</v>
      </c>
    </row>
    <row r="416" spans="1:14">
      <c r="A416" t="str">
        <f t="shared" si="6"/>
        <v>7958.5</v>
      </c>
      <c r="B416">
        <v>7958</v>
      </c>
      <c r="C416" t="s">
        <v>169</v>
      </c>
      <c r="D416" t="s">
        <v>20</v>
      </c>
      <c r="E416" t="s">
        <v>220</v>
      </c>
      <c r="F416">
        <v>5</v>
      </c>
      <c r="G416">
        <v>2017</v>
      </c>
      <c r="H416">
        <v>4306</v>
      </c>
      <c r="I416">
        <v>130</v>
      </c>
      <c r="J416">
        <v>373</v>
      </c>
      <c r="K416">
        <v>96</v>
      </c>
      <c r="L416">
        <v>0</v>
      </c>
      <c r="M416">
        <v>4905</v>
      </c>
      <c r="N416">
        <v>33</v>
      </c>
    </row>
    <row r="417" spans="1:14">
      <c r="A417" t="str">
        <f t="shared" si="6"/>
        <v>7964.5</v>
      </c>
      <c r="B417">
        <v>7964</v>
      </c>
      <c r="C417" t="s">
        <v>130</v>
      </c>
      <c r="D417" t="s">
        <v>131</v>
      </c>
      <c r="E417" t="s">
        <v>220</v>
      </c>
      <c r="F417">
        <v>5</v>
      </c>
      <c r="G417">
        <v>2017</v>
      </c>
      <c r="H417">
        <v>396</v>
      </c>
      <c r="I417">
        <v>0</v>
      </c>
      <c r="J417">
        <v>33</v>
      </c>
      <c r="K417">
        <v>33</v>
      </c>
      <c r="L417">
        <v>0</v>
      </c>
      <c r="M417">
        <v>462</v>
      </c>
      <c r="N417">
        <v>41</v>
      </c>
    </row>
    <row r="418" spans="1:14">
      <c r="A418" t="str">
        <f t="shared" si="6"/>
        <v>8118.5</v>
      </c>
      <c r="B418">
        <v>8118</v>
      </c>
      <c r="C418" t="s">
        <v>129</v>
      </c>
      <c r="D418" t="s">
        <v>28</v>
      </c>
      <c r="E418" t="s">
        <v>220</v>
      </c>
      <c r="F418">
        <v>5</v>
      </c>
      <c r="G418">
        <v>2017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40</v>
      </c>
    </row>
    <row r="419" spans="1:14">
      <c r="A419" t="str">
        <f t="shared" si="6"/>
        <v>8135.5</v>
      </c>
      <c r="B419">
        <v>8135</v>
      </c>
      <c r="C419" t="s">
        <v>136</v>
      </c>
      <c r="D419" t="s">
        <v>38</v>
      </c>
      <c r="E419" t="s">
        <v>220</v>
      </c>
      <c r="F419">
        <v>5</v>
      </c>
      <c r="G419">
        <v>2017</v>
      </c>
      <c r="H419">
        <v>2946</v>
      </c>
      <c r="I419">
        <v>-54</v>
      </c>
      <c r="J419">
        <v>194</v>
      </c>
      <c r="K419">
        <v>136</v>
      </c>
      <c r="L419">
        <v>0</v>
      </c>
      <c r="M419">
        <v>3222</v>
      </c>
      <c r="N419">
        <v>33</v>
      </c>
    </row>
    <row r="420" spans="1:14">
      <c r="A420" t="str">
        <f t="shared" si="6"/>
        <v>8240.5</v>
      </c>
      <c r="B420">
        <v>8240</v>
      </c>
      <c r="C420" t="s">
        <v>55</v>
      </c>
      <c r="D420" t="s">
        <v>56</v>
      </c>
      <c r="E420" t="s">
        <v>220</v>
      </c>
      <c r="F420">
        <v>5</v>
      </c>
      <c r="G420">
        <v>2017</v>
      </c>
      <c r="H420">
        <v>634</v>
      </c>
      <c r="I420">
        <v>0</v>
      </c>
      <c r="J420">
        <v>67</v>
      </c>
      <c r="K420">
        <v>22</v>
      </c>
      <c r="L420">
        <v>0</v>
      </c>
      <c r="M420">
        <v>723</v>
      </c>
      <c r="N420">
        <v>40</v>
      </c>
    </row>
    <row r="421" spans="1:14">
      <c r="A421" t="str">
        <f t="shared" si="6"/>
        <v>8344.5</v>
      </c>
      <c r="B421">
        <v>8344</v>
      </c>
      <c r="C421" t="s">
        <v>108</v>
      </c>
      <c r="D421" t="s">
        <v>109</v>
      </c>
      <c r="E421" t="s">
        <v>220</v>
      </c>
      <c r="F421">
        <v>5</v>
      </c>
      <c r="G421">
        <v>2017</v>
      </c>
      <c r="H421">
        <v>1512</v>
      </c>
      <c r="I421">
        <v>270</v>
      </c>
      <c r="J421">
        <v>746</v>
      </c>
      <c r="K421">
        <v>11</v>
      </c>
      <c r="L421">
        <v>0</v>
      </c>
      <c r="M421">
        <v>2539</v>
      </c>
      <c r="N421">
        <v>32</v>
      </c>
    </row>
    <row r="422" spans="1:14">
      <c r="A422" t="str">
        <f t="shared" si="6"/>
        <v>8861.5</v>
      </c>
      <c r="B422">
        <v>8861</v>
      </c>
      <c r="C422" t="s">
        <v>140</v>
      </c>
      <c r="D422" t="s">
        <v>141</v>
      </c>
      <c r="E422" t="s">
        <v>220</v>
      </c>
      <c r="F422">
        <v>5</v>
      </c>
      <c r="G422">
        <v>2017</v>
      </c>
      <c r="H422">
        <v>2952</v>
      </c>
      <c r="I422">
        <v>214</v>
      </c>
      <c r="J422">
        <v>141</v>
      </c>
      <c r="K422">
        <v>75</v>
      </c>
      <c r="L422">
        <v>0</v>
      </c>
      <c r="M422">
        <v>3382</v>
      </c>
      <c r="N422">
        <v>41</v>
      </c>
    </row>
    <row r="423" spans="1:14">
      <c r="A423" t="str">
        <f t="shared" si="6"/>
        <v>8995.5</v>
      </c>
      <c r="B423">
        <v>8995</v>
      </c>
      <c r="C423" t="s">
        <v>142</v>
      </c>
      <c r="D423" t="s">
        <v>143</v>
      </c>
      <c r="E423" t="s">
        <v>220</v>
      </c>
      <c r="F423">
        <v>5</v>
      </c>
      <c r="G423">
        <v>2017</v>
      </c>
      <c r="H423">
        <v>3015</v>
      </c>
      <c r="I423">
        <v>224</v>
      </c>
      <c r="J423">
        <v>482</v>
      </c>
      <c r="K423">
        <v>37</v>
      </c>
      <c r="L423">
        <v>0</v>
      </c>
      <c r="M423">
        <v>3758</v>
      </c>
      <c r="N423">
        <v>40</v>
      </c>
    </row>
    <row r="424" spans="1:14">
      <c r="A424" t="str">
        <f t="shared" si="6"/>
        <v>9000.5</v>
      </c>
      <c r="B424">
        <v>9000</v>
      </c>
      <c r="C424" t="s">
        <v>132</v>
      </c>
      <c r="D424" t="s">
        <v>133</v>
      </c>
      <c r="E424" t="s">
        <v>220</v>
      </c>
      <c r="F424">
        <v>5</v>
      </c>
      <c r="G424">
        <v>2017</v>
      </c>
      <c r="H424">
        <v>3490</v>
      </c>
      <c r="I424">
        <v>416</v>
      </c>
      <c r="J424">
        <v>409</v>
      </c>
      <c r="K424">
        <v>292</v>
      </c>
      <c r="L424">
        <v>0</v>
      </c>
      <c r="M424">
        <v>4607</v>
      </c>
      <c r="N424">
        <v>40</v>
      </c>
    </row>
    <row r="425" spans="1:14">
      <c r="A425" t="str">
        <f t="shared" si="6"/>
        <v>9134.5</v>
      </c>
      <c r="B425">
        <v>9134</v>
      </c>
      <c r="C425" t="s">
        <v>144</v>
      </c>
      <c r="D425" t="s">
        <v>145</v>
      </c>
      <c r="E425" t="s">
        <v>220</v>
      </c>
      <c r="F425">
        <v>5</v>
      </c>
      <c r="G425">
        <v>2017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38</v>
      </c>
    </row>
    <row r="426" spans="1:14">
      <c r="A426" t="str">
        <f t="shared" si="6"/>
        <v>9201.5</v>
      </c>
      <c r="B426">
        <v>9201</v>
      </c>
      <c r="C426" t="s">
        <v>247</v>
      </c>
      <c r="D426" t="s">
        <v>170</v>
      </c>
      <c r="E426" t="s">
        <v>220</v>
      </c>
      <c r="F426">
        <v>5</v>
      </c>
      <c r="G426">
        <v>2017</v>
      </c>
      <c r="H426">
        <v>797</v>
      </c>
      <c r="I426">
        <v>0</v>
      </c>
      <c r="J426">
        <v>33</v>
      </c>
      <c r="K426">
        <v>22</v>
      </c>
      <c r="L426">
        <v>0</v>
      </c>
      <c r="M426">
        <v>852</v>
      </c>
      <c r="N426">
        <v>33</v>
      </c>
    </row>
    <row r="427" spans="1:14">
      <c r="A427" t="str">
        <f t="shared" si="6"/>
        <v>9234.5</v>
      </c>
      <c r="B427">
        <v>9234</v>
      </c>
      <c r="C427" t="s">
        <v>146</v>
      </c>
      <c r="D427" t="s">
        <v>32</v>
      </c>
      <c r="E427" t="s">
        <v>220</v>
      </c>
      <c r="F427">
        <v>5</v>
      </c>
      <c r="G427">
        <v>2017</v>
      </c>
      <c r="H427">
        <v>2487</v>
      </c>
      <c r="I427">
        <v>367</v>
      </c>
      <c r="J427">
        <v>489</v>
      </c>
      <c r="K427">
        <v>63</v>
      </c>
      <c r="L427">
        <v>0</v>
      </c>
      <c r="M427">
        <v>3406</v>
      </c>
      <c r="N427">
        <v>40</v>
      </c>
    </row>
    <row r="428" spans="1:14">
      <c r="A428" t="str">
        <f t="shared" si="6"/>
        <v>9407.5</v>
      </c>
      <c r="B428">
        <v>9407</v>
      </c>
      <c r="C428" t="s">
        <v>174</v>
      </c>
      <c r="D428" t="s">
        <v>175</v>
      </c>
      <c r="E428" t="s">
        <v>220</v>
      </c>
      <c r="F428">
        <v>5</v>
      </c>
      <c r="G428">
        <v>2017</v>
      </c>
      <c r="H428">
        <v>7567</v>
      </c>
      <c r="I428">
        <v>670</v>
      </c>
      <c r="J428">
        <v>872</v>
      </c>
      <c r="K428">
        <v>248</v>
      </c>
      <c r="L428">
        <v>0</v>
      </c>
      <c r="M428">
        <v>9357</v>
      </c>
      <c r="N428">
        <v>38</v>
      </c>
    </row>
    <row r="429" spans="1:14">
      <c r="A429" t="str">
        <f t="shared" si="6"/>
        <v>9496.5</v>
      </c>
      <c r="B429">
        <v>9496</v>
      </c>
      <c r="C429" t="s">
        <v>71</v>
      </c>
      <c r="D429" t="s">
        <v>21</v>
      </c>
      <c r="E429" t="s">
        <v>220</v>
      </c>
      <c r="F429">
        <v>5</v>
      </c>
      <c r="G429">
        <v>2017</v>
      </c>
      <c r="H429">
        <v>1899</v>
      </c>
      <c r="I429">
        <v>87</v>
      </c>
      <c r="J429">
        <v>248</v>
      </c>
      <c r="K429">
        <v>22</v>
      </c>
      <c r="L429">
        <v>0</v>
      </c>
      <c r="M429">
        <v>2256</v>
      </c>
      <c r="N429">
        <v>37</v>
      </c>
    </row>
    <row r="430" spans="1:14">
      <c r="A430" t="str">
        <f t="shared" si="6"/>
        <v>9497.5</v>
      </c>
      <c r="B430">
        <v>9497</v>
      </c>
      <c r="C430" t="s">
        <v>171</v>
      </c>
      <c r="D430" t="s">
        <v>172</v>
      </c>
      <c r="E430" t="s">
        <v>220</v>
      </c>
      <c r="F430">
        <v>5</v>
      </c>
      <c r="G430">
        <v>2017</v>
      </c>
      <c r="H430">
        <v>5006</v>
      </c>
      <c r="I430">
        <v>499</v>
      </c>
      <c r="J430">
        <v>566</v>
      </c>
      <c r="K430">
        <v>107</v>
      </c>
      <c r="L430">
        <v>0</v>
      </c>
      <c r="M430">
        <v>6178</v>
      </c>
      <c r="N430">
        <v>41</v>
      </c>
    </row>
    <row r="431" spans="1:14">
      <c r="A431" t="str">
        <f t="shared" si="6"/>
        <v>9730.5</v>
      </c>
      <c r="B431">
        <v>9730</v>
      </c>
      <c r="C431" t="s">
        <v>57</v>
      </c>
      <c r="D431" t="s">
        <v>58</v>
      </c>
      <c r="E431" t="s">
        <v>220</v>
      </c>
      <c r="F431">
        <v>5</v>
      </c>
      <c r="G431">
        <v>2017</v>
      </c>
      <c r="H431">
        <v>3269</v>
      </c>
      <c r="I431">
        <v>433</v>
      </c>
      <c r="J431">
        <v>405</v>
      </c>
      <c r="K431">
        <v>160</v>
      </c>
      <c r="L431">
        <v>0</v>
      </c>
      <c r="M431">
        <v>4267</v>
      </c>
      <c r="N431">
        <v>41</v>
      </c>
    </row>
    <row r="432" spans="1:14">
      <c r="A432" t="str">
        <f t="shared" si="6"/>
        <v>9792.5</v>
      </c>
      <c r="B432">
        <v>9792</v>
      </c>
      <c r="C432" t="s">
        <v>176</v>
      </c>
      <c r="D432" t="s">
        <v>177</v>
      </c>
      <c r="E432" t="s">
        <v>220</v>
      </c>
      <c r="F432">
        <v>5</v>
      </c>
      <c r="G432">
        <v>2017</v>
      </c>
      <c r="H432">
        <v>417</v>
      </c>
      <c r="I432">
        <v>0</v>
      </c>
      <c r="J432">
        <v>17</v>
      </c>
      <c r="K432">
        <v>22</v>
      </c>
      <c r="L432">
        <v>0</v>
      </c>
      <c r="M432">
        <v>456</v>
      </c>
      <c r="N432">
        <v>34</v>
      </c>
    </row>
    <row r="433" spans="1:14">
      <c r="A433" t="str">
        <f t="shared" si="6"/>
        <v>9800.5</v>
      </c>
      <c r="B433">
        <v>9800</v>
      </c>
      <c r="C433" t="s">
        <v>45</v>
      </c>
      <c r="D433" t="s">
        <v>46</v>
      </c>
      <c r="E433" t="s">
        <v>220</v>
      </c>
      <c r="F433">
        <v>5</v>
      </c>
      <c r="G433">
        <v>2017</v>
      </c>
      <c r="H433">
        <v>4136</v>
      </c>
      <c r="I433">
        <v>852</v>
      </c>
      <c r="J433">
        <v>264</v>
      </c>
      <c r="K433">
        <v>205</v>
      </c>
      <c r="L433">
        <v>0</v>
      </c>
      <c r="M433">
        <v>5457</v>
      </c>
      <c r="N433">
        <v>38</v>
      </c>
    </row>
    <row r="434" spans="1:14">
      <c r="A434" t="str">
        <f t="shared" si="6"/>
        <v>9901.5</v>
      </c>
      <c r="B434">
        <v>9901</v>
      </c>
      <c r="C434" t="s">
        <v>147</v>
      </c>
      <c r="D434" t="s">
        <v>148</v>
      </c>
      <c r="E434" t="s">
        <v>220</v>
      </c>
      <c r="F434">
        <v>5</v>
      </c>
      <c r="G434">
        <v>2017</v>
      </c>
      <c r="H434">
        <v>1623</v>
      </c>
      <c r="I434">
        <v>86</v>
      </c>
      <c r="J434">
        <v>593</v>
      </c>
      <c r="K434">
        <v>44</v>
      </c>
      <c r="L434">
        <v>0</v>
      </c>
      <c r="M434">
        <v>2346</v>
      </c>
      <c r="N434">
        <v>38</v>
      </c>
    </row>
    <row r="435" spans="1:14">
      <c r="A435" t="str">
        <f t="shared" si="6"/>
        <v>10066.5</v>
      </c>
      <c r="B435">
        <v>10066</v>
      </c>
      <c r="C435" t="s">
        <v>173</v>
      </c>
      <c r="D435" t="s">
        <v>39</v>
      </c>
      <c r="E435" t="s">
        <v>220</v>
      </c>
      <c r="F435">
        <v>5</v>
      </c>
      <c r="G435">
        <v>2017</v>
      </c>
      <c r="H435">
        <v>1829</v>
      </c>
      <c r="I435">
        <v>164</v>
      </c>
      <c r="J435">
        <v>224</v>
      </c>
      <c r="K435">
        <v>22</v>
      </c>
      <c r="L435">
        <v>0</v>
      </c>
      <c r="M435">
        <v>2239</v>
      </c>
      <c r="N435">
        <v>38</v>
      </c>
    </row>
    <row r="436" spans="1:14">
      <c r="A436" t="str">
        <f t="shared" si="6"/>
        <v>10115.5</v>
      </c>
      <c r="B436">
        <v>10115</v>
      </c>
      <c r="C436" t="s">
        <v>178</v>
      </c>
      <c r="D436" t="s">
        <v>29</v>
      </c>
      <c r="E436" t="s">
        <v>220</v>
      </c>
      <c r="F436">
        <v>5</v>
      </c>
      <c r="G436">
        <v>2017</v>
      </c>
      <c r="H436">
        <v>3334</v>
      </c>
      <c r="I436">
        <v>115</v>
      </c>
      <c r="J436">
        <v>172</v>
      </c>
      <c r="K436">
        <v>171</v>
      </c>
      <c r="L436">
        <v>0</v>
      </c>
      <c r="M436">
        <v>3792</v>
      </c>
      <c r="N436">
        <v>37</v>
      </c>
    </row>
    <row r="437" spans="1:14">
      <c r="A437" t="str">
        <f t="shared" si="6"/>
        <v>152.6</v>
      </c>
      <c r="B437">
        <v>152</v>
      </c>
      <c r="C437" t="s">
        <v>53</v>
      </c>
      <c r="D437" t="s">
        <v>54</v>
      </c>
      <c r="E437" t="s">
        <v>220</v>
      </c>
      <c r="F437">
        <v>6</v>
      </c>
      <c r="G437">
        <v>2017</v>
      </c>
      <c r="H437">
        <v>2084</v>
      </c>
      <c r="I437">
        <v>401</v>
      </c>
      <c r="J437">
        <v>309</v>
      </c>
      <c r="K437">
        <v>147</v>
      </c>
      <c r="L437">
        <v>0</v>
      </c>
      <c r="M437">
        <v>2941</v>
      </c>
      <c r="N437">
        <v>34</v>
      </c>
    </row>
    <row r="438" spans="1:14">
      <c r="A438" t="str">
        <f t="shared" si="6"/>
        <v>672.6</v>
      </c>
      <c r="B438">
        <v>672</v>
      </c>
      <c r="C438" t="s">
        <v>64</v>
      </c>
      <c r="D438" t="s">
        <v>65</v>
      </c>
      <c r="E438" t="s">
        <v>220</v>
      </c>
      <c r="F438">
        <v>6</v>
      </c>
      <c r="G438">
        <v>2017</v>
      </c>
      <c r="H438">
        <v>2517</v>
      </c>
      <c r="I438">
        <v>232</v>
      </c>
      <c r="J438">
        <v>220</v>
      </c>
      <c r="K438">
        <v>130</v>
      </c>
      <c r="L438">
        <v>0</v>
      </c>
      <c r="M438">
        <v>3099</v>
      </c>
      <c r="N438">
        <v>34</v>
      </c>
    </row>
    <row r="439" spans="1:14">
      <c r="A439" t="str">
        <f t="shared" si="6"/>
        <v>695.6</v>
      </c>
      <c r="B439">
        <v>695</v>
      </c>
      <c r="C439" t="s">
        <v>159</v>
      </c>
      <c r="D439" t="s">
        <v>160</v>
      </c>
      <c r="E439" t="s">
        <v>220</v>
      </c>
      <c r="F439">
        <v>6</v>
      </c>
      <c r="G439">
        <v>2017</v>
      </c>
      <c r="H439">
        <v>160</v>
      </c>
      <c r="I439">
        <v>0</v>
      </c>
      <c r="J439">
        <v>0</v>
      </c>
      <c r="K439">
        <v>58</v>
      </c>
      <c r="L439">
        <v>0</v>
      </c>
      <c r="M439">
        <v>218</v>
      </c>
      <c r="N439">
        <v>32</v>
      </c>
    </row>
    <row r="440" spans="1:14">
      <c r="A440" t="str">
        <f t="shared" si="6"/>
        <v>817.6</v>
      </c>
      <c r="B440">
        <v>817</v>
      </c>
      <c r="C440" t="s">
        <v>138</v>
      </c>
      <c r="D440" t="s">
        <v>139</v>
      </c>
      <c r="E440" t="s">
        <v>220</v>
      </c>
      <c r="F440">
        <v>6</v>
      </c>
      <c r="G440">
        <v>2017</v>
      </c>
      <c r="H440">
        <v>4440</v>
      </c>
      <c r="I440">
        <v>691</v>
      </c>
      <c r="J440">
        <v>1185</v>
      </c>
      <c r="K440">
        <v>425</v>
      </c>
      <c r="L440">
        <v>0</v>
      </c>
      <c r="M440">
        <v>6741</v>
      </c>
      <c r="N440">
        <v>34</v>
      </c>
    </row>
    <row r="441" spans="1:14">
      <c r="A441" t="str">
        <f t="shared" si="6"/>
        <v>831.6</v>
      </c>
      <c r="B441">
        <v>831</v>
      </c>
      <c r="C441" t="s">
        <v>159</v>
      </c>
      <c r="D441" t="s">
        <v>161</v>
      </c>
      <c r="E441" t="s">
        <v>220</v>
      </c>
      <c r="F441">
        <v>6</v>
      </c>
      <c r="G441">
        <v>2017</v>
      </c>
      <c r="H441">
        <v>2408</v>
      </c>
      <c r="I441">
        <v>337</v>
      </c>
      <c r="J441">
        <v>363</v>
      </c>
      <c r="K441">
        <v>163</v>
      </c>
      <c r="L441">
        <v>0</v>
      </c>
      <c r="M441">
        <v>3271</v>
      </c>
      <c r="N441">
        <v>34</v>
      </c>
    </row>
    <row r="442" spans="1:14">
      <c r="A442" t="str">
        <f t="shared" si="6"/>
        <v>834.6</v>
      </c>
      <c r="B442">
        <v>834</v>
      </c>
      <c r="C442" t="s">
        <v>154</v>
      </c>
      <c r="D442" t="s">
        <v>155</v>
      </c>
      <c r="E442" t="s">
        <v>220</v>
      </c>
      <c r="F442">
        <v>6</v>
      </c>
      <c r="G442">
        <v>2017</v>
      </c>
      <c r="H442">
        <v>1990</v>
      </c>
      <c r="I442">
        <v>414</v>
      </c>
      <c r="J442">
        <v>317</v>
      </c>
      <c r="K442">
        <v>105</v>
      </c>
      <c r="L442">
        <v>0</v>
      </c>
      <c r="M442">
        <v>2826</v>
      </c>
      <c r="N442">
        <v>40</v>
      </c>
    </row>
    <row r="443" spans="1:14">
      <c r="A443" t="str">
        <f t="shared" si="6"/>
        <v>839.6</v>
      </c>
      <c r="B443">
        <v>839</v>
      </c>
      <c r="C443" t="s">
        <v>156</v>
      </c>
      <c r="D443" t="s">
        <v>157</v>
      </c>
      <c r="E443" t="s">
        <v>220</v>
      </c>
      <c r="F443">
        <v>6</v>
      </c>
      <c r="G443">
        <v>2017</v>
      </c>
      <c r="H443">
        <v>1635</v>
      </c>
      <c r="I443">
        <v>324</v>
      </c>
      <c r="J443">
        <v>181</v>
      </c>
      <c r="K443">
        <v>89</v>
      </c>
      <c r="L443">
        <v>0</v>
      </c>
      <c r="M443">
        <v>2229</v>
      </c>
      <c r="N443">
        <v>40</v>
      </c>
    </row>
    <row r="444" spans="1:14">
      <c r="A444" t="str">
        <f t="shared" si="6"/>
        <v>852.6</v>
      </c>
      <c r="B444">
        <v>852</v>
      </c>
      <c r="C444" t="s">
        <v>63</v>
      </c>
      <c r="D444" t="s">
        <v>26</v>
      </c>
      <c r="E444" t="s">
        <v>220</v>
      </c>
      <c r="F444">
        <v>6</v>
      </c>
      <c r="G444">
        <v>2017</v>
      </c>
      <c r="H444">
        <v>3746</v>
      </c>
      <c r="I444">
        <v>515</v>
      </c>
      <c r="J444">
        <v>543</v>
      </c>
      <c r="K444">
        <v>76</v>
      </c>
      <c r="L444">
        <v>0</v>
      </c>
      <c r="M444">
        <v>4880</v>
      </c>
      <c r="N444">
        <v>41</v>
      </c>
    </row>
    <row r="445" spans="1:14">
      <c r="A445" t="str">
        <f t="shared" si="6"/>
        <v>860.6</v>
      </c>
      <c r="B445">
        <v>860</v>
      </c>
      <c r="C445" t="s">
        <v>84</v>
      </c>
      <c r="D445" t="s">
        <v>85</v>
      </c>
      <c r="E445" t="s">
        <v>220</v>
      </c>
      <c r="F445">
        <v>6</v>
      </c>
      <c r="G445">
        <v>2017</v>
      </c>
      <c r="H445">
        <v>3071</v>
      </c>
      <c r="I445">
        <v>453</v>
      </c>
      <c r="J445">
        <v>299</v>
      </c>
      <c r="K445">
        <v>230</v>
      </c>
      <c r="L445">
        <v>0</v>
      </c>
      <c r="M445">
        <v>4053</v>
      </c>
      <c r="N445">
        <v>41</v>
      </c>
    </row>
    <row r="446" spans="1:14">
      <c r="A446" t="str">
        <f t="shared" si="6"/>
        <v>1069.6</v>
      </c>
      <c r="B446">
        <v>1069</v>
      </c>
      <c r="C446" t="s">
        <v>180</v>
      </c>
      <c r="D446" t="s">
        <v>181</v>
      </c>
      <c r="E446" t="s">
        <v>220</v>
      </c>
      <c r="F446">
        <v>6</v>
      </c>
      <c r="G446">
        <v>2017</v>
      </c>
      <c r="H446">
        <v>1644</v>
      </c>
      <c r="I446">
        <v>195</v>
      </c>
      <c r="J446">
        <v>414</v>
      </c>
      <c r="K446">
        <v>131</v>
      </c>
      <c r="L446">
        <v>0</v>
      </c>
      <c r="M446">
        <v>2384</v>
      </c>
      <c r="N446">
        <v>34</v>
      </c>
    </row>
    <row r="447" spans="1:14">
      <c r="A447" t="str">
        <f t="shared" si="6"/>
        <v>1073.6</v>
      </c>
      <c r="B447">
        <v>1073</v>
      </c>
      <c r="C447" t="s">
        <v>149</v>
      </c>
      <c r="D447" t="s">
        <v>150</v>
      </c>
      <c r="E447" t="s">
        <v>220</v>
      </c>
      <c r="F447">
        <v>6</v>
      </c>
      <c r="G447">
        <v>2017</v>
      </c>
      <c r="H447">
        <v>97</v>
      </c>
      <c r="I447">
        <v>0</v>
      </c>
      <c r="J447">
        <v>0</v>
      </c>
      <c r="K447">
        <v>0</v>
      </c>
      <c r="L447">
        <v>0</v>
      </c>
      <c r="M447">
        <v>97</v>
      </c>
      <c r="N447">
        <v>38</v>
      </c>
    </row>
    <row r="448" spans="1:14">
      <c r="A448" t="str">
        <f t="shared" si="6"/>
        <v>1139.6</v>
      </c>
      <c r="B448">
        <v>1139</v>
      </c>
      <c r="C448" t="s">
        <v>61</v>
      </c>
      <c r="D448" t="s">
        <v>62</v>
      </c>
      <c r="E448" t="s">
        <v>220</v>
      </c>
      <c r="F448">
        <v>6</v>
      </c>
      <c r="G448">
        <v>2017</v>
      </c>
      <c r="H448">
        <v>8334</v>
      </c>
      <c r="I448">
        <v>1218</v>
      </c>
      <c r="J448">
        <v>1848</v>
      </c>
      <c r="K448">
        <v>489</v>
      </c>
      <c r="L448">
        <v>0</v>
      </c>
      <c r="M448">
        <v>11889</v>
      </c>
      <c r="N448">
        <v>41</v>
      </c>
    </row>
    <row r="449" spans="1:14">
      <c r="A449" t="str">
        <f t="shared" si="6"/>
        <v>1143.6</v>
      </c>
      <c r="B449">
        <v>1143</v>
      </c>
      <c r="C449" t="s">
        <v>159</v>
      </c>
      <c r="D449" t="s">
        <v>27</v>
      </c>
      <c r="E449" t="s">
        <v>220</v>
      </c>
      <c r="F449">
        <v>6</v>
      </c>
      <c r="G449">
        <v>2017</v>
      </c>
      <c r="H449">
        <v>1494</v>
      </c>
      <c r="I449">
        <v>35</v>
      </c>
      <c r="J449">
        <v>30</v>
      </c>
      <c r="K449">
        <v>137</v>
      </c>
      <c r="L449">
        <v>0</v>
      </c>
      <c r="M449">
        <v>1696</v>
      </c>
      <c r="N449">
        <v>41</v>
      </c>
    </row>
    <row r="450" spans="1:14">
      <c r="A450" t="str">
        <f t="shared" si="6"/>
        <v>1318.6</v>
      </c>
      <c r="B450">
        <v>1318</v>
      </c>
      <c r="C450" t="s">
        <v>67</v>
      </c>
      <c r="D450" t="s">
        <v>68</v>
      </c>
      <c r="E450" t="s">
        <v>220</v>
      </c>
      <c r="F450">
        <v>6</v>
      </c>
      <c r="G450">
        <v>2017</v>
      </c>
      <c r="H450">
        <v>2280</v>
      </c>
      <c r="I450">
        <v>438</v>
      </c>
      <c r="J450">
        <v>320</v>
      </c>
      <c r="K450">
        <v>178</v>
      </c>
      <c r="L450">
        <v>0</v>
      </c>
      <c r="M450">
        <v>3216</v>
      </c>
      <c r="N450">
        <v>41</v>
      </c>
    </row>
    <row r="451" spans="1:14">
      <c r="A451" t="str">
        <f t="shared" ref="A451:A514" si="7">$B451&amp;"."&amp;F451</f>
        <v>1319.6</v>
      </c>
      <c r="B451">
        <v>1319</v>
      </c>
      <c r="C451" t="s">
        <v>69</v>
      </c>
      <c r="D451" t="s">
        <v>70</v>
      </c>
      <c r="E451" t="s">
        <v>220</v>
      </c>
      <c r="F451">
        <v>6</v>
      </c>
      <c r="G451">
        <v>2017</v>
      </c>
      <c r="H451">
        <v>5551</v>
      </c>
      <c r="I451">
        <v>843</v>
      </c>
      <c r="J451">
        <v>951</v>
      </c>
      <c r="K451">
        <v>39</v>
      </c>
      <c r="L451">
        <v>0</v>
      </c>
      <c r="M451">
        <v>7384</v>
      </c>
      <c r="N451">
        <v>32</v>
      </c>
    </row>
    <row r="452" spans="1:14">
      <c r="A452" t="str">
        <f t="shared" si="7"/>
        <v>1326.6</v>
      </c>
      <c r="B452">
        <v>1326</v>
      </c>
      <c r="C452" t="s">
        <v>22</v>
      </c>
      <c r="D452" t="s">
        <v>23</v>
      </c>
      <c r="E452" t="s">
        <v>220</v>
      </c>
      <c r="F452">
        <v>6</v>
      </c>
      <c r="G452">
        <v>2017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37</v>
      </c>
    </row>
    <row r="453" spans="1:14">
      <c r="A453" t="str">
        <f t="shared" si="7"/>
        <v>1950.6</v>
      </c>
      <c r="B453">
        <v>1950</v>
      </c>
      <c r="C453" t="s">
        <v>36</v>
      </c>
      <c r="D453" t="s">
        <v>25</v>
      </c>
      <c r="E453" t="s">
        <v>220</v>
      </c>
      <c r="F453">
        <v>6</v>
      </c>
      <c r="G453">
        <v>2017</v>
      </c>
      <c r="H453">
        <v>18305</v>
      </c>
      <c r="I453">
        <v>565</v>
      </c>
      <c r="J453">
        <v>1129</v>
      </c>
      <c r="K453">
        <v>949</v>
      </c>
      <c r="L453">
        <v>0</v>
      </c>
      <c r="M453">
        <v>20948</v>
      </c>
      <c r="N453">
        <v>34</v>
      </c>
    </row>
    <row r="454" spans="1:14">
      <c r="A454" t="str">
        <f t="shared" si="7"/>
        <v>2010.6</v>
      </c>
      <c r="B454">
        <v>2010</v>
      </c>
      <c r="C454" t="s">
        <v>72</v>
      </c>
      <c r="D454" t="s">
        <v>73</v>
      </c>
      <c r="E454" t="s">
        <v>220</v>
      </c>
      <c r="F454">
        <v>6</v>
      </c>
      <c r="G454">
        <v>2017</v>
      </c>
      <c r="H454">
        <v>2609</v>
      </c>
      <c r="I454">
        <v>232</v>
      </c>
      <c r="J454">
        <v>359</v>
      </c>
      <c r="K454">
        <v>121</v>
      </c>
      <c r="L454">
        <v>0</v>
      </c>
      <c r="M454">
        <v>3321</v>
      </c>
      <c r="N454">
        <v>41</v>
      </c>
    </row>
    <row r="455" spans="1:14">
      <c r="A455" t="str">
        <f t="shared" si="7"/>
        <v>2215.6</v>
      </c>
      <c r="B455">
        <v>2215</v>
      </c>
      <c r="C455" t="s">
        <v>78</v>
      </c>
      <c r="D455" t="s">
        <v>79</v>
      </c>
      <c r="E455" t="s">
        <v>220</v>
      </c>
      <c r="F455">
        <v>6</v>
      </c>
      <c r="G455">
        <v>2017</v>
      </c>
      <c r="H455">
        <v>522</v>
      </c>
      <c r="I455">
        <v>246</v>
      </c>
      <c r="J455">
        <v>158</v>
      </c>
      <c r="K455">
        <v>67</v>
      </c>
      <c r="L455">
        <v>0</v>
      </c>
      <c r="M455">
        <v>993</v>
      </c>
      <c r="N455">
        <v>33</v>
      </c>
    </row>
    <row r="456" spans="1:14">
      <c r="A456" t="str">
        <f t="shared" si="7"/>
        <v>2245.6</v>
      </c>
      <c r="B456">
        <v>2245</v>
      </c>
      <c r="C456" t="s">
        <v>76</v>
      </c>
      <c r="D456" t="s">
        <v>77</v>
      </c>
      <c r="E456" t="s">
        <v>220</v>
      </c>
      <c r="F456">
        <v>6</v>
      </c>
      <c r="G456">
        <v>2017</v>
      </c>
      <c r="H456">
        <v>1625</v>
      </c>
      <c r="I456">
        <v>341</v>
      </c>
      <c r="J456">
        <v>373</v>
      </c>
      <c r="K456">
        <v>115</v>
      </c>
      <c r="L456">
        <v>0</v>
      </c>
      <c r="M456">
        <v>2454</v>
      </c>
      <c r="N456">
        <v>38</v>
      </c>
    </row>
    <row r="457" spans="1:14">
      <c r="A457" t="str">
        <f t="shared" si="7"/>
        <v>2425.6</v>
      </c>
      <c r="B457">
        <v>2425</v>
      </c>
      <c r="C457" t="s">
        <v>80</v>
      </c>
      <c r="D457" t="s">
        <v>24</v>
      </c>
      <c r="E457" t="s">
        <v>220</v>
      </c>
      <c r="F457">
        <v>6</v>
      </c>
      <c r="G457">
        <v>2017</v>
      </c>
      <c r="H457">
        <v>3382</v>
      </c>
      <c r="I457">
        <v>510</v>
      </c>
      <c r="J457">
        <v>249</v>
      </c>
      <c r="K457">
        <v>229</v>
      </c>
      <c r="L457">
        <v>0</v>
      </c>
      <c r="M457">
        <v>4370</v>
      </c>
      <c r="N457">
        <v>38</v>
      </c>
    </row>
    <row r="458" spans="1:14">
      <c r="A458" t="str">
        <f t="shared" si="7"/>
        <v>2496.6</v>
      </c>
      <c r="B458">
        <v>2496</v>
      </c>
      <c r="C458" t="s">
        <v>240</v>
      </c>
      <c r="D458" t="s">
        <v>241</v>
      </c>
      <c r="E458" t="s">
        <v>220</v>
      </c>
      <c r="F458">
        <v>6</v>
      </c>
      <c r="G458">
        <v>2017</v>
      </c>
      <c r="H458">
        <v>2175</v>
      </c>
      <c r="I458">
        <v>211</v>
      </c>
      <c r="J458">
        <v>-36</v>
      </c>
      <c r="K458">
        <v>51</v>
      </c>
      <c r="L458">
        <v>0</v>
      </c>
      <c r="M458">
        <v>2401</v>
      </c>
      <c r="N458">
        <v>34</v>
      </c>
    </row>
    <row r="459" spans="1:14">
      <c r="A459" t="str">
        <f t="shared" si="7"/>
        <v>2611.6</v>
      </c>
      <c r="B459">
        <v>2611</v>
      </c>
      <c r="C459" t="s">
        <v>81</v>
      </c>
      <c r="D459" t="s">
        <v>82</v>
      </c>
      <c r="E459" t="s">
        <v>220</v>
      </c>
      <c r="F459">
        <v>6</v>
      </c>
      <c r="G459">
        <v>2017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41</v>
      </c>
    </row>
    <row r="460" spans="1:14">
      <c r="A460" t="str">
        <f t="shared" si="7"/>
        <v>2700.6</v>
      </c>
      <c r="B460">
        <v>2700</v>
      </c>
      <c r="C460" t="s">
        <v>151</v>
      </c>
      <c r="D460" t="s">
        <v>152</v>
      </c>
      <c r="E460" t="s">
        <v>220</v>
      </c>
      <c r="F460">
        <v>6</v>
      </c>
      <c r="G460">
        <v>2017</v>
      </c>
      <c r="H460">
        <v>3125</v>
      </c>
      <c r="I460">
        <v>441</v>
      </c>
      <c r="J460">
        <v>468</v>
      </c>
      <c r="K460">
        <v>120</v>
      </c>
      <c r="L460">
        <v>0</v>
      </c>
      <c r="M460">
        <v>4154</v>
      </c>
      <c r="N460">
        <v>34</v>
      </c>
    </row>
    <row r="461" spans="1:14">
      <c r="A461" t="str">
        <f t="shared" si="7"/>
        <v>2715.6</v>
      </c>
      <c r="B461">
        <v>2715</v>
      </c>
      <c r="C461" t="s">
        <v>162</v>
      </c>
      <c r="D461" t="s">
        <v>163</v>
      </c>
      <c r="E461" t="s">
        <v>220</v>
      </c>
      <c r="F461">
        <v>6</v>
      </c>
      <c r="G461">
        <v>2017</v>
      </c>
      <c r="H461">
        <v>4142</v>
      </c>
      <c r="I461">
        <v>1533</v>
      </c>
      <c r="J461">
        <v>835</v>
      </c>
      <c r="K461">
        <v>182</v>
      </c>
      <c r="L461">
        <v>0</v>
      </c>
      <c r="M461">
        <v>6692</v>
      </c>
      <c r="N461">
        <v>38</v>
      </c>
    </row>
    <row r="462" spans="1:14">
      <c r="A462" t="str">
        <f t="shared" si="7"/>
        <v>2744.6</v>
      </c>
      <c r="B462">
        <v>2744</v>
      </c>
      <c r="C462" t="s">
        <v>164</v>
      </c>
      <c r="D462" t="s">
        <v>165</v>
      </c>
      <c r="E462" t="s">
        <v>220</v>
      </c>
      <c r="F462">
        <v>6</v>
      </c>
      <c r="G462">
        <v>2017</v>
      </c>
      <c r="H462">
        <v>1708</v>
      </c>
      <c r="I462">
        <v>295</v>
      </c>
      <c r="J462">
        <v>191</v>
      </c>
      <c r="K462">
        <v>29</v>
      </c>
      <c r="L462">
        <v>0</v>
      </c>
      <c r="M462">
        <v>2223</v>
      </c>
      <c r="N462">
        <v>33</v>
      </c>
    </row>
    <row r="463" spans="1:14">
      <c r="A463" t="str">
        <f t="shared" si="7"/>
        <v>2791.6</v>
      </c>
      <c r="B463">
        <v>2791</v>
      </c>
      <c r="C463" t="s">
        <v>86</v>
      </c>
      <c r="D463" t="s">
        <v>29</v>
      </c>
      <c r="E463" t="s">
        <v>220</v>
      </c>
      <c r="F463">
        <v>6</v>
      </c>
      <c r="G463">
        <v>2017</v>
      </c>
      <c r="H463">
        <v>2207</v>
      </c>
      <c r="I463">
        <v>324</v>
      </c>
      <c r="J463">
        <v>276</v>
      </c>
      <c r="K463">
        <v>146</v>
      </c>
      <c r="L463">
        <v>0</v>
      </c>
      <c r="M463">
        <v>2953</v>
      </c>
      <c r="N463">
        <v>37</v>
      </c>
    </row>
    <row r="464" spans="1:14">
      <c r="A464" t="str">
        <f t="shared" si="7"/>
        <v>3396.6</v>
      </c>
      <c r="B464">
        <v>3396</v>
      </c>
      <c r="C464" t="s">
        <v>88</v>
      </c>
      <c r="D464" t="s">
        <v>89</v>
      </c>
      <c r="E464" t="s">
        <v>220</v>
      </c>
      <c r="F464">
        <v>6</v>
      </c>
      <c r="G464">
        <v>2017</v>
      </c>
      <c r="H464">
        <v>1904</v>
      </c>
      <c r="I464">
        <v>368</v>
      </c>
      <c r="J464">
        <v>241</v>
      </c>
      <c r="K464">
        <v>202</v>
      </c>
      <c r="L464">
        <v>0</v>
      </c>
      <c r="M464">
        <v>2715</v>
      </c>
      <c r="N464">
        <v>38</v>
      </c>
    </row>
    <row r="465" spans="1:14">
      <c r="A465" t="str">
        <f t="shared" si="7"/>
        <v>3477.6</v>
      </c>
      <c r="B465">
        <v>3477</v>
      </c>
      <c r="C465" t="s">
        <v>184</v>
      </c>
      <c r="D465" t="s">
        <v>185</v>
      </c>
      <c r="E465" t="s">
        <v>220</v>
      </c>
      <c r="F465">
        <v>6</v>
      </c>
      <c r="G465">
        <v>2017</v>
      </c>
      <c r="H465">
        <v>2003</v>
      </c>
      <c r="I465">
        <v>221</v>
      </c>
      <c r="J465">
        <v>238</v>
      </c>
      <c r="K465">
        <v>92</v>
      </c>
      <c r="L465">
        <v>0</v>
      </c>
      <c r="M465">
        <v>2554</v>
      </c>
      <c r="N465">
        <v>40</v>
      </c>
    </row>
    <row r="466" spans="1:14">
      <c r="A466" t="str">
        <f t="shared" si="7"/>
        <v>3632.6</v>
      </c>
      <c r="B466">
        <v>3632</v>
      </c>
      <c r="C466" t="s">
        <v>90</v>
      </c>
      <c r="D466" t="s">
        <v>91</v>
      </c>
      <c r="E466" t="s">
        <v>220</v>
      </c>
      <c r="F466">
        <v>6</v>
      </c>
      <c r="G466">
        <v>2017</v>
      </c>
      <c r="H466">
        <v>4462</v>
      </c>
      <c r="I466">
        <v>491</v>
      </c>
      <c r="J466">
        <v>529</v>
      </c>
      <c r="K466">
        <v>194</v>
      </c>
      <c r="L466">
        <v>0</v>
      </c>
      <c r="M466">
        <v>5676</v>
      </c>
      <c r="N466">
        <v>40</v>
      </c>
    </row>
    <row r="467" spans="1:14">
      <c r="A467" t="str">
        <f t="shared" si="7"/>
        <v>3671.6</v>
      </c>
      <c r="B467">
        <v>3671</v>
      </c>
      <c r="C467" t="s">
        <v>182</v>
      </c>
      <c r="D467" t="s">
        <v>183</v>
      </c>
      <c r="E467" t="s">
        <v>220</v>
      </c>
      <c r="F467">
        <v>6</v>
      </c>
      <c r="G467">
        <v>2017</v>
      </c>
      <c r="H467">
        <v>1771</v>
      </c>
      <c r="I467">
        <v>203</v>
      </c>
      <c r="J467">
        <v>291</v>
      </c>
      <c r="K467">
        <v>126</v>
      </c>
      <c r="L467">
        <v>0</v>
      </c>
      <c r="M467">
        <v>2391</v>
      </c>
      <c r="N467">
        <v>41</v>
      </c>
    </row>
    <row r="468" spans="1:14">
      <c r="A468" t="str">
        <f t="shared" si="7"/>
        <v>3681.6</v>
      </c>
      <c r="B468">
        <v>3681</v>
      </c>
      <c r="C468" t="s">
        <v>92</v>
      </c>
      <c r="D468" t="s">
        <v>93</v>
      </c>
      <c r="E468" t="s">
        <v>220</v>
      </c>
      <c r="F468">
        <v>6</v>
      </c>
      <c r="G468">
        <v>2017</v>
      </c>
      <c r="H468">
        <v>5344</v>
      </c>
      <c r="I468">
        <v>1299</v>
      </c>
      <c r="J468">
        <v>812</v>
      </c>
      <c r="K468">
        <v>467</v>
      </c>
      <c r="L468">
        <v>0</v>
      </c>
      <c r="M468">
        <v>7922</v>
      </c>
      <c r="N468">
        <v>40</v>
      </c>
    </row>
    <row r="469" spans="1:14">
      <c r="A469" t="str">
        <f t="shared" si="7"/>
        <v>3686.6</v>
      </c>
      <c r="B469">
        <v>3686</v>
      </c>
      <c r="C469" t="s">
        <v>166</v>
      </c>
      <c r="D469" t="s">
        <v>167</v>
      </c>
      <c r="E469" t="s">
        <v>220</v>
      </c>
      <c r="F469">
        <v>6</v>
      </c>
      <c r="G469">
        <v>2017</v>
      </c>
      <c r="H469">
        <v>2409</v>
      </c>
      <c r="I469">
        <v>805</v>
      </c>
      <c r="J469">
        <v>586</v>
      </c>
      <c r="K469">
        <v>268</v>
      </c>
      <c r="L469">
        <v>0</v>
      </c>
      <c r="M469">
        <v>4068</v>
      </c>
      <c r="N469">
        <v>40</v>
      </c>
    </row>
    <row r="470" spans="1:14">
      <c r="A470" t="str">
        <f t="shared" si="7"/>
        <v>3841.6</v>
      </c>
      <c r="B470">
        <v>3841</v>
      </c>
      <c r="C470" t="s">
        <v>186</v>
      </c>
      <c r="D470" t="s">
        <v>187</v>
      </c>
      <c r="E470" t="s">
        <v>220</v>
      </c>
      <c r="F470">
        <v>6</v>
      </c>
      <c r="G470">
        <v>2017</v>
      </c>
      <c r="H470">
        <v>1254</v>
      </c>
      <c r="I470">
        <v>197</v>
      </c>
      <c r="J470">
        <v>359</v>
      </c>
      <c r="K470">
        <v>52</v>
      </c>
      <c r="L470">
        <v>0</v>
      </c>
      <c r="M470">
        <v>1862</v>
      </c>
      <c r="N470">
        <v>33</v>
      </c>
    </row>
    <row r="471" spans="1:14">
      <c r="A471" t="str">
        <f t="shared" si="7"/>
        <v>3915.6</v>
      </c>
      <c r="B471">
        <v>3915</v>
      </c>
      <c r="C471" t="s">
        <v>94</v>
      </c>
      <c r="D471" t="s">
        <v>95</v>
      </c>
      <c r="E471" t="s">
        <v>220</v>
      </c>
      <c r="F471">
        <v>6</v>
      </c>
      <c r="G471">
        <v>2017</v>
      </c>
      <c r="H471">
        <v>2040</v>
      </c>
      <c r="I471">
        <v>270</v>
      </c>
      <c r="J471">
        <v>430</v>
      </c>
      <c r="K471">
        <v>117</v>
      </c>
      <c r="L471">
        <v>0</v>
      </c>
      <c r="M471">
        <v>2857</v>
      </c>
      <c r="N471">
        <v>41</v>
      </c>
    </row>
    <row r="472" spans="1:14">
      <c r="A472" t="str">
        <f t="shared" si="7"/>
        <v>4020.6</v>
      </c>
      <c r="B472">
        <v>4020</v>
      </c>
      <c r="C472" t="s">
        <v>98</v>
      </c>
      <c r="D472" t="s">
        <v>99</v>
      </c>
      <c r="E472" t="s">
        <v>220</v>
      </c>
      <c r="F472">
        <v>6</v>
      </c>
      <c r="G472">
        <v>2017</v>
      </c>
      <c r="H472">
        <v>3644</v>
      </c>
      <c r="I472">
        <v>1581</v>
      </c>
      <c r="J472">
        <v>1250</v>
      </c>
      <c r="K472">
        <v>397</v>
      </c>
      <c r="L472">
        <v>0</v>
      </c>
      <c r="M472">
        <v>6872</v>
      </c>
      <c r="N472">
        <v>34</v>
      </c>
    </row>
    <row r="473" spans="1:14">
      <c r="A473" t="str">
        <f t="shared" si="7"/>
        <v>4065.6</v>
      </c>
      <c r="B473">
        <v>4065</v>
      </c>
      <c r="C473" t="s">
        <v>96</v>
      </c>
      <c r="D473" t="s">
        <v>97</v>
      </c>
      <c r="E473" t="s">
        <v>220</v>
      </c>
      <c r="F473">
        <v>6</v>
      </c>
      <c r="G473">
        <v>2017</v>
      </c>
      <c r="H473">
        <v>3018</v>
      </c>
      <c r="I473">
        <v>254</v>
      </c>
      <c r="J473">
        <v>307</v>
      </c>
      <c r="K473">
        <v>241</v>
      </c>
      <c r="L473">
        <v>0</v>
      </c>
      <c r="M473">
        <v>3820</v>
      </c>
      <c r="N473">
        <v>37</v>
      </c>
    </row>
    <row r="474" spans="1:14">
      <c r="A474" t="str">
        <f t="shared" si="7"/>
        <v>4190.6</v>
      </c>
      <c r="B474">
        <v>4190</v>
      </c>
      <c r="C474" t="s">
        <v>158</v>
      </c>
      <c r="D474" t="s">
        <v>41</v>
      </c>
      <c r="E474" t="s">
        <v>220</v>
      </c>
      <c r="F474">
        <v>6</v>
      </c>
      <c r="G474">
        <v>2017</v>
      </c>
      <c r="H474">
        <v>2539</v>
      </c>
      <c r="I474">
        <v>233</v>
      </c>
      <c r="J474">
        <v>252</v>
      </c>
      <c r="K474">
        <v>148</v>
      </c>
      <c r="L474">
        <v>0</v>
      </c>
      <c r="M474">
        <v>3172</v>
      </c>
      <c r="N474">
        <v>38</v>
      </c>
    </row>
    <row r="475" spans="1:14">
      <c r="A475" t="str">
        <f t="shared" si="7"/>
        <v>4475.6</v>
      </c>
      <c r="B475">
        <v>4475</v>
      </c>
      <c r="C475" t="s">
        <v>100</v>
      </c>
      <c r="D475" t="s">
        <v>44</v>
      </c>
      <c r="E475" t="s">
        <v>220</v>
      </c>
      <c r="F475">
        <v>6</v>
      </c>
      <c r="G475">
        <v>2017</v>
      </c>
      <c r="H475">
        <v>160</v>
      </c>
      <c r="I475">
        <v>0</v>
      </c>
      <c r="J475">
        <v>0</v>
      </c>
      <c r="K475">
        <v>58</v>
      </c>
      <c r="L475">
        <v>0</v>
      </c>
      <c r="M475">
        <v>218</v>
      </c>
      <c r="N475">
        <v>38</v>
      </c>
    </row>
    <row r="476" spans="1:14">
      <c r="A476" t="str">
        <f t="shared" si="7"/>
        <v>4630.6</v>
      </c>
      <c r="B476">
        <v>4630</v>
      </c>
      <c r="C476" t="s">
        <v>151</v>
      </c>
      <c r="D476" t="s">
        <v>153</v>
      </c>
      <c r="E476" t="s">
        <v>220</v>
      </c>
      <c r="F476">
        <v>6</v>
      </c>
      <c r="G476">
        <v>2017</v>
      </c>
      <c r="H476">
        <v>2208</v>
      </c>
      <c r="I476">
        <v>415</v>
      </c>
      <c r="J476">
        <v>420</v>
      </c>
      <c r="K476">
        <v>311</v>
      </c>
      <c r="L476">
        <v>0</v>
      </c>
      <c r="M476">
        <v>3354</v>
      </c>
      <c r="N476">
        <v>41</v>
      </c>
    </row>
    <row r="477" spans="1:14">
      <c r="A477" t="str">
        <f t="shared" si="7"/>
        <v>5429.6</v>
      </c>
      <c r="B477">
        <v>5429</v>
      </c>
      <c r="C477" t="s">
        <v>74</v>
      </c>
      <c r="D477" t="s">
        <v>75</v>
      </c>
      <c r="E477" t="s">
        <v>220</v>
      </c>
      <c r="F477">
        <v>6</v>
      </c>
      <c r="G477">
        <v>2017</v>
      </c>
      <c r="H477">
        <v>1617</v>
      </c>
      <c r="I477">
        <v>366</v>
      </c>
      <c r="J477">
        <v>127</v>
      </c>
      <c r="K477">
        <v>58</v>
      </c>
      <c r="L477">
        <v>0</v>
      </c>
      <c r="M477">
        <v>2168</v>
      </c>
      <c r="N477">
        <v>34</v>
      </c>
    </row>
    <row r="478" spans="1:14">
      <c r="A478" t="str">
        <f t="shared" si="7"/>
        <v>5436.6</v>
      </c>
      <c r="B478">
        <v>5436</v>
      </c>
      <c r="C478" t="s">
        <v>103</v>
      </c>
      <c r="D478" t="s">
        <v>104</v>
      </c>
      <c r="E478" t="s">
        <v>220</v>
      </c>
      <c r="F478">
        <v>6</v>
      </c>
      <c r="G478">
        <v>2017</v>
      </c>
      <c r="H478">
        <v>3536</v>
      </c>
      <c r="I478">
        <v>407</v>
      </c>
      <c r="J478">
        <v>559</v>
      </c>
      <c r="K478">
        <v>505</v>
      </c>
      <c r="L478">
        <v>0</v>
      </c>
      <c r="M478">
        <v>5007</v>
      </c>
      <c r="N478">
        <v>33</v>
      </c>
    </row>
    <row r="479" spans="1:14">
      <c r="A479" t="str">
        <f t="shared" si="7"/>
        <v>5481.6</v>
      </c>
      <c r="B479">
        <v>5481</v>
      </c>
      <c r="C479" t="s">
        <v>105</v>
      </c>
      <c r="D479" t="s">
        <v>42</v>
      </c>
      <c r="E479" t="s">
        <v>220</v>
      </c>
      <c r="F479">
        <v>6</v>
      </c>
      <c r="G479">
        <v>2017</v>
      </c>
      <c r="H479">
        <v>1229</v>
      </c>
      <c r="I479">
        <v>169</v>
      </c>
      <c r="J479">
        <v>250</v>
      </c>
      <c r="K479">
        <v>79</v>
      </c>
      <c r="L479">
        <v>0</v>
      </c>
      <c r="M479">
        <v>1727</v>
      </c>
      <c r="N479">
        <v>34</v>
      </c>
    </row>
    <row r="480" spans="1:14">
      <c r="A480" t="str">
        <f t="shared" si="7"/>
        <v>5532.6</v>
      </c>
      <c r="B480">
        <v>5532</v>
      </c>
      <c r="C480" t="s">
        <v>59</v>
      </c>
      <c r="D480" t="s">
        <v>60</v>
      </c>
      <c r="E480" t="s">
        <v>220</v>
      </c>
      <c r="F480">
        <v>6</v>
      </c>
      <c r="G480">
        <v>2017</v>
      </c>
      <c r="H480">
        <v>1369</v>
      </c>
      <c r="I480">
        <v>200</v>
      </c>
      <c r="J480">
        <v>249</v>
      </c>
      <c r="K480">
        <v>77</v>
      </c>
      <c r="L480">
        <v>0</v>
      </c>
      <c r="M480">
        <v>1895</v>
      </c>
      <c r="N480">
        <v>40</v>
      </c>
    </row>
    <row r="481" spans="1:14">
      <c r="A481" t="str">
        <f t="shared" si="7"/>
        <v>5550.6</v>
      </c>
      <c r="B481">
        <v>5550</v>
      </c>
      <c r="C481" t="s">
        <v>83</v>
      </c>
      <c r="D481" t="s">
        <v>43</v>
      </c>
      <c r="E481" t="s">
        <v>220</v>
      </c>
      <c r="F481">
        <v>6</v>
      </c>
      <c r="G481">
        <v>2017</v>
      </c>
      <c r="H481">
        <v>4098</v>
      </c>
      <c r="I481">
        <v>998</v>
      </c>
      <c r="J481">
        <v>899</v>
      </c>
      <c r="K481">
        <v>156</v>
      </c>
      <c r="L481">
        <v>0</v>
      </c>
      <c r="M481">
        <v>6151</v>
      </c>
      <c r="N481">
        <v>38</v>
      </c>
    </row>
    <row r="482" spans="1:14">
      <c r="A482" t="str">
        <f t="shared" si="7"/>
        <v>6065.6</v>
      </c>
      <c r="B482">
        <v>6065</v>
      </c>
      <c r="C482" t="s">
        <v>106</v>
      </c>
      <c r="D482" t="s">
        <v>107</v>
      </c>
      <c r="E482" t="s">
        <v>220</v>
      </c>
      <c r="F482">
        <v>6</v>
      </c>
      <c r="G482">
        <v>2017</v>
      </c>
      <c r="H482">
        <v>270</v>
      </c>
      <c r="I482">
        <v>-73</v>
      </c>
      <c r="J482">
        <v>16</v>
      </c>
      <c r="K482">
        <v>58</v>
      </c>
      <c r="L482">
        <v>0</v>
      </c>
      <c r="M482">
        <v>271</v>
      </c>
      <c r="N482">
        <v>33</v>
      </c>
    </row>
    <row r="483" spans="1:14">
      <c r="A483" t="str">
        <f t="shared" si="7"/>
        <v>6219.6</v>
      </c>
      <c r="B483">
        <v>6219</v>
      </c>
      <c r="C483" t="s">
        <v>110</v>
      </c>
      <c r="D483" t="s">
        <v>29</v>
      </c>
      <c r="E483" t="s">
        <v>220</v>
      </c>
      <c r="F483">
        <v>6</v>
      </c>
      <c r="G483">
        <v>2017</v>
      </c>
      <c r="H483">
        <v>4031</v>
      </c>
      <c r="I483">
        <v>246</v>
      </c>
      <c r="J483">
        <v>215</v>
      </c>
      <c r="K483">
        <v>118</v>
      </c>
      <c r="L483">
        <v>0</v>
      </c>
      <c r="M483">
        <v>4610</v>
      </c>
      <c r="N483">
        <v>37</v>
      </c>
    </row>
    <row r="484" spans="1:14">
      <c r="A484" t="str">
        <f t="shared" si="7"/>
        <v>6690.6</v>
      </c>
      <c r="B484">
        <v>6690</v>
      </c>
      <c r="C484" t="s">
        <v>111</v>
      </c>
      <c r="D484" t="s">
        <v>112</v>
      </c>
      <c r="E484" t="s">
        <v>220</v>
      </c>
      <c r="F484">
        <v>6</v>
      </c>
      <c r="G484">
        <v>2017</v>
      </c>
      <c r="H484">
        <v>4991</v>
      </c>
      <c r="I484">
        <v>689</v>
      </c>
      <c r="J484">
        <v>615</v>
      </c>
      <c r="K484">
        <v>199</v>
      </c>
      <c r="L484">
        <v>0</v>
      </c>
      <c r="M484">
        <v>6494</v>
      </c>
      <c r="N484">
        <v>34</v>
      </c>
    </row>
    <row r="485" spans="1:14">
      <c r="A485" t="str">
        <f t="shared" si="7"/>
        <v>6691.6</v>
      </c>
      <c r="B485">
        <v>6691</v>
      </c>
      <c r="C485" t="s">
        <v>113</v>
      </c>
      <c r="D485" t="s">
        <v>114</v>
      </c>
      <c r="E485" t="s">
        <v>220</v>
      </c>
      <c r="F485">
        <v>6</v>
      </c>
      <c r="G485">
        <v>2017</v>
      </c>
      <c r="H485">
        <v>2245</v>
      </c>
      <c r="I485">
        <v>545</v>
      </c>
      <c r="J485">
        <v>337</v>
      </c>
      <c r="K485">
        <v>123</v>
      </c>
      <c r="L485">
        <v>0</v>
      </c>
      <c r="M485">
        <v>3250</v>
      </c>
      <c r="N485">
        <v>34</v>
      </c>
    </row>
    <row r="486" spans="1:14">
      <c r="A486" t="str">
        <f t="shared" si="7"/>
        <v>6735.6</v>
      </c>
      <c r="B486">
        <v>6735</v>
      </c>
      <c r="C486" t="s">
        <v>102</v>
      </c>
      <c r="D486" t="s">
        <v>34</v>
      </c>
      <c r="E486" t="s">
        <v>220</v>
      </c>
      <c r="F486">
        <v>6</v>
      </c>
      <c r="G486">
        <v>2017</v>
      </c>
      <c r="H486">
        <v>445</v>
      </c>
      <c r="I486">
        <v>63</v>
      </c>
      <c r="J486">
        <v>15</v>
      </c>
      <c r="K486">
        <v>39</v>
      </c>
      <c r="L486">
        <v>0</v>
      </c>
      <c r="M486">
        <v>562</v>
      </c>
      <c r="N486">
        <v>40</v>
      </c>
    </row>
    <row r="487" spans="1:14">
      <c r="A487" t="str">
        <f t="shared" si="7"/>
        <v>6830.6</v>
      </c>
      <c r="B487">
        <v>6830</v>
      </c>
      <c r="C487" t="s">
        <v>101</v>
      </c>
      <c r="D487" t="s">
        <v>37</v>
      </c>
      <c r="E487" t="s">
        <v>220</v>
      </c>
      <c r="F487">
        <v>6</v>
      </c>
      <c r="G487">
        <v>2017</v>
      </c>
      <c r="H487">
        <v>1326</v>
      </c>
      <c r="I487">
        <v>52</v>
      </c>
      <c r="J487">
        <v>33</v>
      </c>
      <c r="K487">
        <v>38</v>
      </c>
      <c r="L487">
        <v>0</v>
      </c>
      <c r="M487">
        <v>1449</v>
      </c>
      <c r="N487">
        <v>34</v>
      </c>
    </row>
    <row r="488" spans="1:14">
      <c r="A488" t="str">
        <f t="shared" si="7"/>
        <v>6887.6</v>
      </c>
      <c r="B488">
        <v>6887</v>
      </c>
      <c r="C488" t="s">
        <v>115</v>
      </c>
      <c r="D488" t="s">
        <v>116</v>
      </c>
      <c r="E488" t="s">
        <v>220</v>
      </c>
      <c r="F488">
        <v>6</v>
      </c>
      <c r="G488">
        <v>2017</v>
      </c>
      <c r="H488">
        <v>1412</v>
      </c>
      <c r="I488">
        <v>193</v>
      </c>
      <c r="J488">
        <v>125</v>
      </c>
      <c r="K488">
        <v>89</v>
      </c>
      <c r="L488">
        <v>0</v>
      </c>
      <c r="M488">
        <v>1819</v>
      </c>
      <c r="N488">
        <v>38</v>
      </c>
    </row>
    <row r="489" spans="1:14">
      <c r="A489" t="str">
        <f t="shared" si="7"/>
        <v>7064.6</v>
      </c>
      <c r="B489">
        <v>7064</v>
      </c>
      <c r="C489" t="s">
        <v>87</v>
      </c>
      <c r="D489" t="s">
        <v>40</v>
      </c>
      <c r="E489" t="s">
        <v>220</v>
      </c>
      <c r="F489">
        <v>6</v>
      </c>
      <c r="G489">
        <v>2017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33</v>
      </c>
    </row>
    <row r="490" spans="1:14">
      <c r="A490" t="str">
        <f t="shared" si="7"/>
        <v>7076.6</v>
      </c>
      <c r="B490">
        <v>7076</v>
      </c>
      <c r="C490" t="s">
        <v>249</v>
      </c>
      <c r="D490" t="s">
        <v>250</v>
      </c>
      <c r="E490" t="s">
        <v>220</v>
      </c>
      <c r="F490">
        <v>6</v>
      </c>
      <c r="G490">
        <v>2017</v>
      </c>
      <c r="H490">
        <v>834</v>
      </c>
      <c r="I490">
        <v>184</v>
      </c>
      <c r="J490">
        <v>139</v>
      </c>
      <c r="K490">
        <v>16</v>
      </c>
      <c r="L490">
        <v>0</v>
      </c>
      <c r="M490">
        <v>1173</v>
      </c>
      <c r="N490">
        <v>38</v>
      </c>
    </row>
    <row r="491" spans="1:14">
      <c r="A491" t="str">
        <f t="shared" si="7"/>
        <v>7081.6</v>
      </c>
      <c r="B491">
        <v>7081</v>
      </c>
      <c r="C491" t="s">
        <v>245</v>
      </c>
      <c r="D491" t="s">
        <v>246</v>
      </c>
      <c r="E491" t="s">
        <v>220</v>
      </c>
      <c r="F491">
        <v>6</v>
      </c>
      <c r="G491">
        <v>2017</v>
      </c>
      <c r="H491">
        <v>1932</v>
      </c>
      <c r="I491">
        <v>691</v>
      </c>
      <c r="J491">
        <v>306</v>
      </c>
      <c r="K491">
        <v>262</v>
      </c>
      <c r="L491">
        <v>0</v>
      </c>
      <c r="M491">
        <v>3191</v>
      </c>
      <c r="N491">
        <v>34</v>
      </c>
    </row>
    <row r="492" spans="1:14">
      <c r="A492" t="str">
        <f t="shared" si="7"/>
        <v>7115.6</v>
      </c>
      <c r="B492">
        <v>7115</v>
      </c>
      <c r="C492" t="s">
        <v>117</v>
      </c>
      <c r="D492" t="s">
        <v>118</v>
      </c>
      <c r="E492" t="s">
        <v>220</v>
      </c>
      <c r="F492">
        <v>6</v>
      </c>
      <c r="G492">
        <v>2017</v>
      </c>
      <c r="H492">
        <v>2188</v>
      </c>
      <c r="I492">
        <v>292</v>
      </c>
      <c r="J492">
        <v>-6</v>
      </c>
      <c r="K492">
        <v>-26</v>
      </c>
      <c r="L492">
        <v>0</v>
      </c>
      <c r="M492">
        <v>2448</v>
      </c>
      <c r="N492">
        <v>40</v>
      </c>
    </row>
    <row r="493" spans="1:14">
      <c r="A493" t="str">
        <f t="shared" si="7"/>
        <v>7206.6</v>
      </c>
      <c r="B493">
        <v>7206</v>
      </c>
      <c r="C493" t="s">
        <v>119</v>
      </c>
      <c r="D493" t="s">
        <v>31</v>
      </c>
      <c r="E493" t="s">
        <v>220</v>
      </c>
      <c r="F493">
        <v>6</v>
      </c>
      <c r="G493">
        <v>2017</v>
      </c>
      <c r="H493">
        <v>1472</v>
      </c>
      <c r="I493">
        <v>96</v>
      </c>
      <c r="J493">
        <v>-26</v>
      </c>
      <c r="K493">
        <v>28</v>
      </c>
      <c r="L493">
        <v>0</v>
      </c>
      <c r="M493">
        <v>1570</v>
      </c>
      <c r="N493">
        <v>41</v>
      </c>
    </row>
    <row r="494" spans="1:14">
      <c r="A494" t="str">
        <f t="shared" si="7"/>
        <v>7355.6</v>
      </c>
      <c r="B494">
        <v>7355</v>
      </c>
      <c r="C494" t="s">
        <v>168</v>
      </c>
      <c r="D494" t="s">
        <v>33</v>
      </c>
      <c r="E494" t="s">
        <v>220</v>
      </c>
      <c r="F494">
        <v>6</v>
      </c>
      <c r="G494">
        <v>2017</v>
      </c>
      <c r="H494">
        <v>4302</v>
      </c>
      <c r="I494">
        <v>768</v>
      </c>
      <c r="J494">
        <v>685</v>
      </c>
      <c r="K494">
        <v>314</v>
      </c>
      <c r="L494">
        <v>0</v>
      </c>
      <c r="M494">
        <v>6069</v>
      </c>
      <c r="N494">
        <v>38</v>
      </c>
    </row>
    <row r="495" spans="1:14">
      <c r="A495" t="str">
        <f t="shared" si="7"/>
        <v>7625.6</v>
      </c>
      <c r="B495">
        <v>7625</v>
      </c>
      <c r="C495" t="s">
        <v>120</v>
      </c>
      <c r="D495" t="s">
        <v>27</v>
      </c>
      <c r="E495" t="s">
        <v>220</v>
      </c>
      <c r="F495">
        <v>6</v>
      </c>
      <c r="G495">
        <v>2017</v>
      </c>
      <c r="H495">
        <v>7634</v>
      </c>
      <c r="I495">
        <v>1339</v>
      </c>
      <c r="J495">
        <v>824</v>
      </c>
      <c r="K495">
        <v>603</v>
      </c>
      <c r="L495">
        <v>0</v>
      </c>
      <c r="M495">
        <v>10400</v>
      </c>
      <c r="N495">
        <v>41</v>
      </c>
    </row>
    <row r="496" spans="1:14">
      <c r="A496" t="str">
        <f t="shared" si="7"/>
        <v>7780.6</v>
      </c>
      <c r="B496">
        <v>7780</v>
      </c>
      <c r="C496" t="s">
        <v>123</v>
      </c>
      <c r="D496" t="s">
        <v>124</v>
      </c>
      <c r="E496" t="s">
        <v>220</v>
      </c>
      <c r="F496">
        <v>6</v>
      </c>
      <c r="G496">
        <v>2017</v>
      </c>
      <c r="H496">
        <v>3790</v>
      </c>
      <c r="I496">
        <v>954</v>
      </c>
      <c r="J496">
        <v>486</v>
      </c>
      <c r="K496">
        <v>330</v>
      </c>
      <c r="L496">
        <v>0</v>
      </c>
      <c r="M496">
        <v>5560</v>
      </c>
      <c r="N496">
        <v>33</v>
      </c>
    </row>
    <row r="497" spans="1:14">
      <c r="A497" t="str">
        <f t="shared" si="7"/>
        <v>7781.6</v>
      </c>
      <c r="B497">
        <v>7781</v>
      </c>
      <c r="C497" t="s">
        <v>66</v>
      </c>
      <c r="D497" t="s">
        <v>35</v>
      </c>
      <c r="E497" t="s">
        <v>220</v>
      </c>
      <c r="F497">
        <v>6</v>
      </c>
      <c r="G497">
        <v>2017</v>
      </c>
      <c r="H497">
        <v>3478</v>
      </c>
      <c r="I497">
        <v>900</v>
      </c>
      <c r="J497">
        <v>1107</v>
      </c>
      <c r="K497">
        <v>674</v>
      </c>
      <c r="L497">
        <v>0</v>
      </c>
      <c r="M497">
        <v>6159</v>
      </c>
      <c r="N497">
        <v>41</v>
      </c>
    </row>
    <row r="498" spans="1:14">
      <c r="A498" t="str">
        <f t="shared" si="7"/>
        <v>7808.6</v>
      </c>
      <c r="B498">
        <v>7808</v>
      </c>
      <c r="C498" t="s">
        <v>137</v>
      </c>
      <c r="D498" t="s">
        <v>125</v>
      </c>
      <c r="E498" t="s">
        <v>220</v>
      </c>
      <c r="F498">
        <v>6</v>
      </c>
      <c r="G498">
        <v>2017</v>
      </c>
      <c r="H498">
        <v>2376</v>
      </c>
      <c r="I498">
        <v>324</v>
      </c>
      <c r="J498">
        <v>198</v>
      </c>
      <c r="K498">
        <v>260</v>
      </c>
      <c r="L498">
        <v>0</v>
      </c>
      <c r="M498">
        <v>3158</v>
      </c>
      <c r="N498">
        <v>32</v>
      </c>
    </row>
    <row r="499" spans="1:14">
      <c r="A499" t="str">
        <f t="shared" si="7"/>
        <v>7810.6</v>
      </c>
      <c r="B499">
        <v>7810</v>
      </c>
      <c r="C499" t="s">
        <v>126</v>
      </c>
      <c r="D499" t="s">
        <v>127</v>
      </c>
      <c r="E499" t="s">
        <v>220</v>
      </c>
      <c r="F499">
        <v>6</v>
      </c>
      <c r="G499">
        <v>2017</v>
      </c>
      <c r="H499">
        <v>1073</v>
      </c>
      <c r="I499">
        <v>214</v>
      </c>
      <c r="J499">
        <v>91</v>
      </c>
      <c r="K499">
        <v>58</v>
      </c>
      <c r="L499">
        <v>0</v>
      </c>
      <c r="M499">
        <v>1436</v>
      </c>
      <c r="N499">
        <v>33</v>
      </c>
    </row>
    <row r="500" spans="1:14">
      <c r="A500" t="str">
        <f t="shared" si="7"/>
        <v>7823.6</v>
      </c>
      <c r="B500">
        <v>7823</v>
      </c>
      <c r="C500" t="s">
        <v>121</v>
      </c>
      <c r="D500" t="s">
        <v>122</v>
      </c>
      <c r="E500" t="s">
        <v>220</v>
      </c>
      <c r="F500">
        <v>6</v>
      </c>
      <c r="G500">
        <v>2017</v>
      </c>
      <c r="H500">
        <v>1174</v>
      </c>
      <c r="I500">
        <v>126</v>
      </c>
      <c r="J500">
        <v>66</v>
      </c>
      <c r="K500">
        <v>134</v>
      </c>
      <c r="L500">
        <v>0</v>
      </c>
      <c r="M500">
        <v>1500</v>
      </c>
      <c r="N500">
        <v>32</v>
      </c>
    </row>
    <row r="501" spans="1:14">
      <c r="A501" t="str">
        <f t="shared" si="7"/>
        <v>7830.6</v>
      </c>
      <c r="B501">
        <v>7830</v>
      </c>
      <c r="C501" t="s">
        <v>134</v>
      </c>
      <c r="D501" t="s">
        <v>135</v>
      </c>
      <c r="E501" t="s">
        <v>220</v>
      </c>
      <c r="F501">
        <v>6</v>
      </c>
      <c r="G501">
        <v>2017</v>
      </c>
      <c r="H501">
        <v>2328</v>
      </c>
      <c r="I501">
        <v>353</v>
      </c>
      <c r="J501">
        <v>264</v>
      </c>
      <c r="K501">
        <v>75</v>
      </c>
      <c r="L501">
        <v>0</v>
      </c>
      <c r="M501">
        <v>3020</v>
      </c>
      <c r="N501">
        <v>34</v>
      </c>
    </row>
    <row r="502" spans="1:14">
      <c r="A502" t="str">
        <f t="shared" si="7"/>
        <v>7860.6</v>
      </c>
      <c r="B502">
        <v>7860</v>
      </c>
      <c r="C502" t="s">
        <v>128</v>
      </c>
      <c r="D502" t="s">
        <v>30</v>
      </c>
      <c r="E502" t="s">
        <v>220</v>
      </c>
      <c r="F502">
        <v>6</v>
      </c>
      <c r="G502">
        <v>2017</v>
      </c>
      <c r="H502">
        <v>1631</v>
      </c>
      <c r="I502">
        <v>156</v>
      </c>
      <c r="J502">
        <v>120</v>
      </c>
      <c r="K502">
        <v>165</v>
      </c>
      <c r="L502">
        <v>0</v>
      </c>
      <c r="M502">
        <v>2072</v>
      </c>
      <c r="N502">
        <v>33</v>
      </c>
    </row>
    <row r="503" spans="1:14">
      <c r="A503" t="str">
        <f t="shared" si="7"/>
        <v>7958.6</v>
      </c>
      <c r="B503">
        <v>7958</v>
      </c>
      <c r="C503" t="s">
        <v>169</v>
      </c>
      <c r="D503" t="s">
        <v>20</v>
      </c>
      <c r="E503" t="s">
        <v>220</v>
      </c>
      <c r="F503">
        <v>6</v>
      </c>
      <c r="G503">
        <v>2017</v>
      </c>
      <c r="H503">
        <v>-1314</v>
      </c>
      <c r="I503">
        <v>0</v>
      </c>
      <c r="J503">
        <v>-170</v>
      </c>
      <c r="K503">
        <v>25</v>
      </c>
      <c r="L503">
        <v>0</v>
      </c>
      <c r="M503">
        <v>-1459</v>
      </c>
      <c r="N503">
        <v>33</v>
      </c>
    </row>
    <row r="504" spans="1:14">
      <c r="A504" t="str">
        <f t="shared" si="7"/>
        <v>7964.6</v>
      </c>
      <c r="B504">
        <v>7964</v>
      </c>
      <c r="C504" t="s">
        <v>130</v>
      </c>
      <c r="D504" t="s">
        <v>131</v>
      </c>
      <c r="E504" t="s">
        <v>220</v>
      </c>
      <c r="F504">
        <v>6</v>
      </c>
      <c r="G504">
        <v>2017</v>
      </c>
      <c r="H504">
        <v>3483</v>
      </c>
      <c r="I504">
        <v>607</v>
      </c>
      <c r="J504">
        <v>402</v>
      </c>
      <c r="K504">
        <v>279</v>
      </c>
      <c r="L504">
        <v>0</v>
      </c>
      <c r="M504">
        <v>4771</v>
      </c>
      <c r="N504">
        <v>41</v>
      </c>
    </row>
    <row r="505" spans="1:14">
      <c r="A505" t="str">
        <f t="shared" si="7"/>
        <v>8118.6</v>
      </c>
      <c r="B505">
        <v>8118</v>
      </c>
      <c r="C505" t="s">
        <v>129</v>
      </c>
      <c r="D505" t="s">
        <v>28</v>
      </c>
      <c r="E505" t="s">
        <v>220</v>
      </c>
      <c r="F505">
        <v>6</v>
      </c>
      <c r="G505">
        <v>2017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40</v>
      </c>
    </row>
    <row r="506" spans="1:14">
      <c r="A506" t="str">
        <f t="shared" si="7"/>
        <v>8135.6</v>
      </c>
      <c r="B506">
        <v>8135</v>
      </c>
      <c r="C506" t="s">
        <v>136</v>
      </c>
      <c r="D506" t="s">
        <v>38</v>
      </c>
      <c r="E506" t="s">
        <v>220</v>
      </c>
      <c r="F506">
        <v>6</v>
      </c>
      <c r="G506">
        <v>2017</v>
      </c>
      <c r="H506">
        <v>3476</v>
      </c>
      <c r="I506">
        <v>263</v>
      </c>
      <c r="J506">
        <v>323</v>
      </c>
      <c r="K506">
        <v>139</v>
      </c>
      <c r="L506">
        <v>0</v>
      </c>
      <c r="M506">
        <v>4201</v>
      </c>
      <c r="N506">
        <v>33</v>
      </c>
    </row>
    <row r="507" spans="1:14">
      <c r="A507" t="str">
        <f t="shared" si="7"/>
        <v>8240.6</v>
      </c>
      <c r="B507">
        <v>8240</v>
      </c>
      <c r="C507" t="s">
        <v>55</v>
      </c>
      <c r="D507" t="s">
        <v>56</v>
      </c>
      <c r="E507" t="s">
        <v>220</v>
      </c>
      <c r="F507">
        <v>6</v>
      </c>
      <c r="G507">
        <v>2017</v>
      </c>
      <c r="H507">
        <v>2308</v>
      </c>
      <c r="I507">
        <v>458</v>
      </c>
      <c r="J507">
        <v>291</v>
      </c>
      <c r="K507">
        <v>129</v>
      </c>
      <c r="L507">
        <v>0</v>
      </c>
      <c r="M507">
        <v>3186</v>
      </c>
      <c r="N507">
        <v>40</v>
      </c>
    </row>
    <row r="508" spans="1:14">
      <c r="A508" t="str">
        <f t="shared" si="7"/>
        <v>8344.6</v>
      </c>
      <c r="B508">
        <v>8344</v>
      </c>
      <c r="C508" t="s">
        <v>108</v>
      </c>
      <c r="D508" t="s">
        <v>109</v>
      </c>
      <c r="E508" t="s">
        <v>220</v>
      </c>
      <c r="F508">
        <v>6</v>
      </c>
      <c r="G508">
        <v>2017</v>
      </c>
      <c r="H508">
        <v>1855</v>
      </c>
      <c r="I508">
        <v>203</v>
      </c>
      <c r="J508">
        <v>629</v>
      </c>
      <c r="K508">
        <v>63</v>
      </c>
      <c r="L508">
        <v>0</v>
      </c>
      <c r="M508">
        <v>2750</v>
      </c>
      <c r="N508">
        <v>32</v>
      </c>
    </row>
    <row r="509" spans="1:14">
      <c r="A509" t="str">
        <f t="shared" si="7"/>
        <v>8861.6</v>
      </c>
      <c r="B509">
        <v>8861</v>
      </c>
      <c r="C509" t="s">
        <v>140</v>
      </c>
      <c r="D509" t="s">
        <v>141</v>
      </c>
      <c r="E509" t="s">
        <v>220</v>
      </c>
      <c r="F509">
        <v>6</v>
      </c>
      <c r="G509">
        <v>2017</v>
      </c>
      <c r="H509">
        <v>1429</v>
      </c>
      <c r="I509">
        <v>286</v>
      </c>
      <c r="J509">
        <v>246</v>
      </c>
      <c r="K509">
        <v>58</v>
      </c>
      <c r="L509">
        <v>0</v>
      </c>
      <c r="M509">
        <v>2019</v>
      </c>
      <c r="N509">
        <v>41</v>
      </c>
    </row>
    <row r="510" spans="1:14">
      <c r="A510" t="str">
        <f t="shared" si="7"/>
        <v>8995.6</v>
      </c>
      <c r="B510">
        <v>8995</v>
      </c>
      <c r="C510" t="s">
        <v>142</v>
      </c>
      <c r="D510" t="s">
        <v>143</v>
      </c>
      <c r="E510" t="s">
        <v>220</v>
      </c>
      <c r="F510">
        <v>6</v>
      </c>
      <c r="G510">
        <v>2017</v>
      </c>
      <c r="H510">
        <v>2960</v>
      </c>
      <c r="I510">
        <v>431</v>
      </c>
      <c r="J510">
        <v>269</v>
      </c>
      <c r="K510">
        <v>98</v>
      </c>
      <c r="L510">
        <v>0</v>
      </c>
      <c r="M510">
        <v>3758</v>
      </c>
      <c r="N510">
        <v>40</v>
      </c>
    </row>
    <row r="511" spans="1:14">
      <c r="A511" t="str">
        <f t="shared" si="7"/>
        <v>9000.6</v>
      </c>
      <c r="B511">
        <v>9000</v>
      </c>
      <c r="C511" t="s">
        <v>132</v>
      </c>
      <c r="D511" t="s">
        <v>133</v>
      </c>
      <c r="E511" t="s">
        <v>220</v>
      </c>
      <c r="F511">
        <v>6</v>
      </c>
      <c r="G511">
        <v>2017</v>
      </c>
      <c r="H511">
        <v>1844</v>
      </c>
      <c r="I511">
        <v>259</v>
      </c>
      <c r="J511">
        <v>319</v>
      </c>
      <c r="K511">
        <v>110</v>
      </c>
      <c r="L511">
        <v>0</v>
      </c>
      <c r="M511">
        <v>2532</v>
      </c>
      <c r="N511">
        <v>40</v>
      </c>
    </row>
    <row r="512" spans="1:14">
      <c r="A512" t="str">
        <f t="shared" si="7"/>
        <v>9134.6</v>
      </c>
      <c r="B512">
        <v>9134</v>
      </c>
      <c r="C512" t="s">
        <v>144</v>
      </c>
      <c r="D512" t="s">
        <v>145</v>
      </c>
      <c r="E512" t="s">
        <v>220</v>
      </c>
      <c r="F512">
        <v>6</v>
      </c>
      <c r="G512">
        <v>2017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38</v>
      </c>
    </row>
    <row r="513" spans="1:14">
      <c r="A513" t="str">
        <f t="shared" si="7"/>
        <v>9201.6</v>
      </c>
      <c r="B513">
        <v>9201</v>
      </c>
      <c r="C513" t="s">
        <v>247</v>
      </c>
      <c r="D513" t="s">
        <v>170</v>
      </c>
      <c r="E513" t="s">
        <v>220</v>
      </c>
      <c r="F513">
        <v>6</v>
      </c>
      <c r="G513">
        <v>2017</v>
      </c>
      <c r="H513">
        <v>1405</v>
      </c>
      <c r="I513">
        <v>393</v>
      </c>
      <c r="J513">
        <v>616</v>
      </c>
      <c r="K513">
        <v>19</v>
      </c>
      <c r="L513">
        <v>0</v>
      </c>
      <c r="M513">
        <v>2433</v>
      </c>
      <c r="N513">
        <v>33</v>
      </c>
    </row>
    <row r="514" spans="1:14">
      <c r="A514" t="str">
        <f t="shared" si="7"/>
        <v>9234.6</v>
      </c>
      <c r="B514">
        <v>9234</v>
      </c>
      <c r="C514" t="s">
        <v>146</v>
      </c>
      <c r="D514" t="s">
        <v>32</v>
      </c>
      <c r="E514" t="s">
        <v>220</v>
      </c>
      <c r="F514">
        <v>6</v>
      </c>
      <c r="G514">
        <v>2017</v>
      </c>
      <c r="H514">
        <v>3044</v>
      </c>
      <c r="I514">
        <v>357</v>
      </c>
      <c r="J514">
        <v>527</v>
      </c>
      <c r="K514">
        <v>80</v>
      </c>
      <c r="L514">
        <v>0</v>
      </c>
      <c r="M514">
        <v>4008</v>
      </c>
      <c r="N514">
        <v>40</v>
      </c>
    </row>
    <row r="515" spans="1:14">
      <c r="A515" t="str">
        <f t="shared" ref="A515:A578" si="8">$B515&amp;"."&amp;F515</f>
        <v>9407.6</v>
      </c>
      <c r="B515">
        <v>9407</v>
      </c>
      <c r="C515" t="s">
        <v>174</v>
      </c>
      <c r="D515" t="s">
        <v>175</v>
      </c>
      <c r="E515" t="s">
        <v>220</v>
      </c>
      <c r="F515">
        <v>6</v>
      </c>
      <c r="G515">
        <v>2017</v>
      </c>
      <c r="H515">
        <v>6129</v>
      </c>
      <c r="I515">
        <v>1428</v>
      </c>
      <c r="J515">
        <v>1016</v>
      </c>
      <c r="K515">
        <v>404</v>
      </c>
      <c r="L515">
        <v>0</v>
      </c>
      <c r="M515">
        <v>8977</v>
      </c>
      <c r="N515">
        <v>38</v>
      </c>
    </row>
    <row r="516" spans="1:14">
      <c r="A516" t="str">
        <f t="shared" si="8"/>
        <v>9496.6</v>
      </c>
      <c r="B516">
        <v>9496</v>
      </c>
      <c r="C516" t="s">
        <v>71</v>
      </c>
      <c r="D516" t="s">
        <v>21</v>
      </c>
      <c r="E516" t="s">
        <v>220</v>
      </c>
      <c r="F516">
        <v>6</v>
      </c>
      <c r="G516">
        <v>2017</v>
      </c>
      <c r="H516">
        <v>1585</v>
      </c>
      <c r="I516">
        <v>73</v>
      </c>
      <c r="J516">
        <v>46</v>
      </c>
      <c r="K516">
        <v>58</v>
      </c>
      <c r="L516">
        <v>0</v>
      </c>
      <c r="M516">
        <v>1762</v>
      </c>
      <c r="N516">
        <v>37</v>
      </c>
    </row>
    <row r="517" spans="1:14">
      <c r="A517" t="str">
        <f t="shared" si="8"/>
        <v>9497.6</v>
      </c>
      <c r="B517">
        <v>9497</v>
      </c>
      <c r="C517" t="s">
        <v>171</v>
      </c>
      <c r="D517" t="s">
        <v>172</v>
      </c>
      <c r="E517" t="s">
        <v>220</v>
      </c>
      <c r="F517">
        <v>6</v>
      </c>
      <c r="G517">
        <v>2017</v>
      </c>
      <c r="H517">
        <v>1224</v>
      </c>
      <c r="I517">
        <v>271</v>
      </c>
      <c r="J517">
        <v>274</v>
      </c>
      <c r="K517">
        <v>88</v>
      </c>
      <c r="L517">
        <v>0</v>
      </c>
      <c r="M517">
        <v>1857</v>
      </c>
      <c r="N517">
        <v>41</v>
      </c>
    </row>
    <row r="518" spans="1:14">
      <c r="A518" t="str">
        <f t="shared" si="8"/>
        <v>9730.6</v>
      </c>
      <c r="B518">
        <v>9730</v>
      </c>
      <c r="C518" t="s">
        <v>57</v>
      </c>
      <c r="D518" t="s">
        <v>58</v>
      </c>
      <c r="E518" t="s">
        <v>220</v>
      </c>
      <c r="F518">
        <v>6</v>
      </c>
      <c r="G518">
        <v>2017</v>
      </c>
      <c r="H518">
        <v>3081</v>
      </c>
      <c r="I518">
        <v>320</v>
      </c>
      <c r="J518">
        <v>125</v>
      </c>
      <c r="K518">
        <v>113</v>
      </c>
      <c r="L518">
        <v>0</v>
      </c>
      <c r="M518">
        <v>3639</v>
      </c>
      <c r="N518">
        <v>41</v>
      </c>
    </row>
    <row r="519" spans="1:14">
      <c r="A519" t="str">
        <f t="shared" si="8"/>
        <v>9792.6</v>
      </c>
      <c r="B519">
        <v>9792</v>
      </c>
      <c r="C519" t="s">
        <v>176</v>
      </c>
      <c r="D519" t="s">
        <v>177</v>
      </c>
      <c r="E519" t="s">
        <v>220</v>
      </c>
      <c r="F519">
        <v>6</v>
      </c>
      <c r="G519">
        <v>2017</v>
      </c>
      <c r="H519">
        <v>3969</v>
      </c>
      <c r="I519">
        <v>62</v>
      </c>
      <c r="J519">
        <v>808</v>
      </c>
      <c r="K519">
        <v>19</v>
      </c>
      <c r="L519">
        <v>0</v>
      </c>
      <c r="M519">
        <v>4858</v>
      </c>
      <c r="N519">
        <v>34</v>
      </c>
    </row>
    <row r="520" spans="1:14">
      <c r="A520" t="str">
        <f t="shared" si="8"/>
        <v>9800.6</v>
      </c>
      <c r="B520">
        <v>9800</v>
      </c>
      <c r="C520" t="s">
        <v>45</v>
      </c>
      <c r="D520" t="s">
        <v>46</v>
      </c>
      <c r="E520" t="s">
        <v>220</v>
      </c>
      <c r="F520">
        <v>6</v>
      </c>
      <c r="G520">
        <v>2017</v>
      </c>
      <c r="H520">
        <v>3757</v>
      </c>
      <c r="I520">
        <v>1341</v>
      </c>
      <c r="J520">
        <v>1500</v>
      </c>
      <c r="K520">
        <v>226</v>
      </c>
      <c r="L520">
        <v>0</v>
      </c>
      <c r="M520">
        <v>6824</v>
      </c>
      <c r="N520">
        <v>38</v>
      </c>
    </row>
    <row r="521" spans="1:14">
      <c r="A521" t="str">
        <f t="shared" si="8"/>
        <v>9901.6</v>
      </c>
      <c r="B521">
        <v>9901</v>
      </c>
      <c r="C521" t="s">
        <v>147</v>
      </c>
      <c r="D521" t="s">
        <v>148</v>
      </c>
      <c r="E521" t="s">
        <v>220</v>
      </c>
      <c r="F521">
        <v>6</v>
      </c>
      <c r="G521">
        <v>2017</v>
      </c>
      <c r="H521">
        <v>1547</v>
      </c>
      <c r="I521">
        <v>154</v>
      </c>
      <c r="J521">
        <v>45</v>
      </c>
      <c r="K521">
        <v>72</v>
      </c>
      <c r="L521">
        <v>0</v>
      </c>
      <c r="M521">
        <v>1818</v>
      </c>
      <c r="N521">
        <v>38</v>
      </c>
    </row>
    <row r="522" spans="1:14">
      <c r="A522" t="str">
        <f t="shared" si="8"/>
        <v>10066.6</v>
      </c>
      <c r="B522">
        <v>10066</v>
      </c>
      <c r="C522" t="s">
        <v>173</v>
      </c>
      <c r="D522" t="s">
        <v>39</v>
      </c>
      <c r="E522" t="s">
        <v>220</v>
      </c>
      <c r="F522">
        <v>6</v>
      </c>
      <c r="G522">
        <v>2017</v>
      </c>
      <c r="H522">
        <v>1381</v>
      </c>
      <c r="I522">
        <v>10</v>
      </c>
      <c r="J522">
        <v>29</v>
      </c>
      <c r="K522">
        <v>171</v>
      </c>
      <c r="L522">
        <v>0</v>
      </c>
      <c r="M522">
        <v>1591</v>
      </c>
      <c r="N522">
        <v>38</v>
      </c>
    </row>
    <row r="523" spans="1:14">
      <c r="A523" t="str">
        <f t="shared" si="8"/>
        <v>10115.6</v>
      </c>
      <c r="B523">
        <v>10115</v>
      </c>
      <c r="C523" t="s">
        <v>178</v>
      </c>
      <c r="D523" t="s">
        <v>29</v>
      </c>
      <c r="E523" t="s">
        <v>220</v>
      </c>
      <c r="F523">
        <v>6</v>
      </c>
      <c r="G523">
        <v>2017</v>
      </c>
      <c r="H523">
        <v>3117</v>
      </c>
      <c r="I523">
        <v>626</v>
      </c>
      <c r="J523">
        <v>267</v>
      </c>
      <c r="K523">
        <v>267</v>
      </c>
      <c r="L523">
        <v>0</v>
      </c>
      <c r="M523">
        <v>4277</v>
      </c>
      <c r="N523">
        <v>37</v>
      </c>
    </row>
    <row r="524" spans="1:14">
      <c r="A524" t="str">
        <f t="shared" si="8"/>
        <v>152.7</v>
      </c>
      <c r="B524">
        <v>152</v>
      </c>
      <c r="C524" t="s">
        <v>53</v>
      </c>
      <c r="D524" t="s">
        <v>54</v>
      </c>
      <c r="E524" t="s">
        <v>220</v>
      </c>
      <c r="F524">
        <v>7</v>
      </c>
      <c r="G524">
        <v>2017</v>
      </c>
      <c r="H524">
        <v>2712</v>
      </c>
      <c r="I524">
        <v>675</v>
      </c>
      <c r="J524">
        <v>281</v>
      </c>
      <c r="K524">
        <v>40</v>
      </c>
      <c r="L524">
        <v>0</v>
      </c>
      <c r="M524">
        <v>3708</v>
      </c>
      <c r="N524">
        <v>34</v>
      </c>
    </row>
    <row r="525" spans="1:14">
      <c r="A525" t="str">
        <f t="shared" si="8"/>
        <v>672.7</v>
      </c>
      <c r="B525">
        <v>672</v>
      </c>
      <c r="C525" t="s">
        <v>64</v>
      </c>
      <c r="D525" t="s">
        <v>65</v>
      </c>
      <c r="E525" t="s">
        <v>220</v>
      </c>
      <c r="F525">
        <v>7</v>
      </c>
      <c r="G525">
        <v>2017</v>
      </c>
      <c r="H525">
        <v>1474</v>
      </c>
      <c r="I525">
        <v>329</v>
      </c>
      <c r="J525">
        <v>139</v>
      </c>
      <c r="K525">
        <v>0</v>
      </c>
      <c r="L525">
        <v>0</v>
      </c>
      <c r="M525">
        <v>1942</v>
      </c>
      <c r="N525">
        <v>34</v>
      </c>
    </row>
    <row r="526" spans="1:14">
      <c r="A526" t="str">
        <f t="shared" si="8"/>
        <v>695.7</v>
      </c>
      <c r="B526">
        <v>695</v>
      </c>
      <c r="C526" t="s">
        <v>159</v>
      </c>
      <c r="D526" t="s">
        <v>160</v>
      </c>
      <c r="E526" t="s">
        <v>220</v>
      </c>
      <c r="F526">
        <v>7</v>
      </c>
      <c r="G526">
        <v>2017</v>
      </c>
      <c r="H526">
        <v>2574</v>
      </c>
      <c r="I526">
        <v>839</v>
      </c>
      <c r="J526">
        <v>-122</v>
      </c>
      <c r="K526">
        <v>131</v>
      </c>
      <c r="L526">
        <v>0</v>
      </c>
      <c r="M526">
        <v>3422</v>
      </c>
      <c r="N526">
        <v>32</v>
      </c>
    </row>
    <row r="527" spans="1:14">
      <c r="A527" t="str">
        <f t="shared" si="8"/>
        <v>817.7</v>
      </c>
      <c r="B527">
        <v>817</v>
      </c>
      <c r="C527" t="s">
        <v>138</v>
      </c>
      <c r="D527" t="s">
        <v>139</v>
      </c>
      <c r="E527" t="s">
        <v>220</v>
      </c>
      <c r="F527">
        <v>7</v>
      </c>
      <c r="G527">
        <v>2017</v>
      </c>
      <c r="H527">
        <v>3566</v>
      </c>
      <c r="I527">
        <v>877</v>
      </c>
      <c r="J527">
        <v>362</v>
      </c>
      <c r="K527">
        <v>46</v>
      </c>
      <c r="L527">
        <v>0</v>
      </c>
      <c r="M527">
        <v>4851</v>
      </c>
      <c r="N527">
        <v>34</v>
      </c>
    </row>
    <row r="528" spans="1:14">
      <c r="A528" t="str">
        <f t="shared" si="8"/>
        <v>831.7</v>
      </c>
      <c r="B528">
        <v>831</v>
      </c>
      <c r="C528" t="s">
        <v>159</v>
      </c>
      <c r="D528" t="s">
        <v>161</v>
      </c>
      <c r="E528" t="s">
        <v>220</v>
      </c>
      <c r="F528">
        <v>7</v>
      </c>
      <c r="G528">
        <v>2017</v>
      </c>
      <c r="H528">
        <v>3458</v>
      </c>
      <c r="I528">
        <v>553</v>
      </c>
      <c r="J528">
        <v>159</v>
      </c>
      <c r="K528">
        <v>79</v>
      </c>
      <c r="L528">
        <v>0</v>
      </c>
      <c r="M528">
        <v>4249</v>
      </c>
      <c r="N528">
        <v>34</v>
      </c>
    </row>
    <row r="529" spans="1:14">
      <c r="A529" t="str">
        <f t="shared" si="8"/>
        <v>834.7</v>
      </c>
      <c r="B529">
        <v>834</v>
      </c>
      <c r="C529" t="s">
        <v>154</v>
      </c>
      <c r="D529" t="s">
        <v>155</v>
      </c>
      <c r="E529" t="s">
        <v>220</v>
      </c>
      <c r="F529">
        <v>7</v>
      </c>
      <c r="G529">
        <v>2017</v>
      </c>
      <c r="H529">
        <v>2501</v>
      </c>
      <c r="I529">
        <v>314</v>
      </c>
      <c r="J529">
        <v>192</v>
      </c>
      <c r="K529">
        <v>56</v>
      </c>
      <c r="L529">
        <v>0</v>
      </c>
      <c r="M529">
        <v>3063</v>
      </c>
      <c r="N529">
        <v>40</v>
      </c>
    </row>
    <row r="530" spans="1:14">
      <c r="A530" t="str">
        <f t="shared" si="8"/>
        <v>839.7</v>
      </c>
      <c r="B530">
        <v>839</v>
      </c>
      <c r="C530" t="s">
        <v>156</v>
      </c>
      <c r="D530" t="s">
        <v>157</v>
      </c>
      <c r="E530" t="s">
        <v>220</v>
      </c>
      <c r="F530">
        <v>7</v>
      </c>
      <c r="G530">
        <v>2017</v>
      </c>
      <c r="H530">
        <v>1762</v>
      </c>
      <c r="I530">
        <v>517</v>
      </c>
      <c r="J530">
        <v>291</v>
      </c>
      <c r="K530">
        <v>8</v>
      </c>
      <c r="L530">
        <v>0</v>
      </c>
      <c r="M530">
        <v>2578</v>
      </c>
      <c r="N530">
        <v>40</v>
      </c>
    </row>
    <row r="531" spans="1:14">
      <c r="A531" t="str">
        <f t="shared" si="8"/>
        <v>852.7</v>
      </c>
      <c r="B531">
        <v>852</v>
      </c>
      <c r="C531" t="s">
        <v>63</v>
      </c>
      <c r="D531" t="s">
        <v>26</v>
      </c>
      <c r="E531" t="s">
        <v>220</v>
      </c>
      <c r="F531">
        <v>7</v>
      </c>
      <c r="G531">
        <v>2017</v>
      </c>
      <c r="H531">
        <v>2537</v>
      </c>
      <c r="I531">
        <v>607</v>
      </c>
      <c r="J531">
        <v>96</v>
      </c>
      <c r="K531">
        <v>78</v>
      </c>
      <c r="L531">
        <v>0</v>
      </c>
      <c r="M531">
        <v>3318</v>
      </c>
      <c r="N531">
        <v>41</v>
      </c>
    </row>
    <row r="532" spans="1:14">
      <c r="A532" t="str">
        <f t="shared" si="8"/>
        <v>860.7</v>
      </c>
      <c r="B532">
        <v>860</v>
      </c>
      <c r="C532" t="s">
        <v>84</v>
      </c>
      <c r="D532" t="s">
        <v>85</v>
      </c>
      <c r="E532" t="s">
        <v>220</v>
      </c>
      <c r="F532">
        <v>7</v>
      </c>
      <c r="G532">
        <v>2017</v>
      </c>
      <c r="H532">
        <v>663</v>
      </c>
      <c r="I532">
        <v>336</v>
      </c>
      <c r="J532">
        <v>30</v>
      </c>
      <c r="K532">
        <v>0</v>
      </c>
      <c r="L532">
        <v>0</v>
      </c>
      <c r="M532">
        <v>1029</v>
      </c>
      <c r="N532">
        <v>41</v>
      </c>
    </row>
    <row r="533" spans="1:14">
      <c r="A533" t="str">
        <f t="shared" si="8"/>
        <v>1069.7</v>
      </c>
      <c r="B533">
        <v>1069</v>
      </c>
      <c r="C533" t="s">
        <v>180</v>
      </c>
      <c r="D533" t="s">
        <v>181</v>
      </c>
      <c r="E533" t="s">
        <v>220</v>
      </c>
      <c r="F533">
        <v>7</v>
      </c>
      <c r="G533">
        <v>2017</v>
      </c>
      <c r="H533">
        <v>293</v>
      </c>
      <c r="I533">
        <v>188</v>
      </c>
      <c r="J533">
        <v>-125</v>
      </c>
      <c r="K533">
        <v>0</v>
      </c>
      <c r="L533">
        <v>0</v>
      </c>
      <c r="M533">
        <v>356</v>
      </c>
      <c r="N533">
        <v>34</v>
      </c>
    </row>
    <row r="534" spans="1:14">
      <c r="A534" t="str">
        <f t="shared" si="8"/>
        <v>1073.7</v>
      </c>
      <c r="B534">
        <v>1073</v>
      </c>
      <c r="C534" t="s">
        <v>149</v>
      </c>
      <c r="D534" t="s">
        <v>150</v>
      </c>
      <c r="E534" t="s">
        <v>220</v>
      </c>
      <c r="F534">
        <v>7</v>
      </c>
      <c r="G534">
        <v>2017</v>
      </c>
      <c r="H534">
        <v>297</v>
      </c>
      <c r="I534">
        <v>11</v>
      </c>
      <c r="J534">
        <v>35</v>
      </c>
      <c r="K534">
        <v>0</v>
      </c>
      <c r="L534">
        <v>0</v>
      </c>
      <c r="M534">
        <v>343</v>
      </c>
      <c r="N534">
        <v>38</v>
      </c>
    </row>
    <row r="535" spans="1:14">
      <c r="A535" t="str">
        <f t="shared" si="8"/>
        <v>1139.7</v>
      </c>
      <c r="B535">
        <v>1139</v>
      </c>
      <c r="C535" t="s">
        <v>61</v>
      </c>
      <c r="D535" t="s">
        <v>62</v>
      </c>
      <c r="E535" t="s">
        <v>220</v>
      </c>
      <c r="F535">
        <v>7</v>
      </c>
      <c r="G535">
        <v>2017</v>
      </c>
      <c r="H535">
        <v>9146</v>
      </c>
      <c r="I535">
        <v>2100</v>
      </c>
      <c r="J535">
        <v>1452</v>
      </c>
      <c r="K535">
        <v>384</v>
      </c>
      <c r="L535">
        <v>0</v>
      </c>
      <c r="M535">
        <v>13082</v>
      </c>
      <c r="N535">
        <v>41</v>
      </c>
    </row>
    <row r="536" spans="1:14">
      <c r="A536" t="str">
        <f t="shared" si="8"/>
        <v>1143.7</v>
      </c>
      <c r="B536">
        <v>1143</v>
      </c>
      <c r="C536" t="s">
        <v>159</v>
      </c>
      <c r="D536" t="s">
        <v>27</v>
      </c>
      <c r="E536" t="s">
        <v>220</v>
      </c>
      <c r="F536">
        <v>7</v>
      </c>
      <c r="G536">
        <v>2017</v>
      </c>
      <c r="H536">
        <v>2251</v>
      </c>
      <c r="I536">
        <v>463</v>
      </c>
      <c r="J536">
        <v>443</v>
      </c>
      <c r="K536">
        <v>83</v>
      </c>
      <c r="L536">
        <v>0</v>
      </c>
      <c r="M536">
        <v>3240</v>
      </c>
      <c r="N536">
        <v>41</v>
      </c>
    </row>
    <row r="537" spans="1:14">
      <c r="A537" t="str">
        <f t="shared" si="8"/>
        <v>1318.7</v>
      </c>
      <c r="B537">
        <v>1318</v>
      </c>
      <c r="C537" t="s">
        <v>67</v>
      </c>
      <c r="D537" t="s">
        <v>68</v>
      </c>
      <c r="E537" t="s">
        <v>220</v>
      </c>
      <c r="F537">
        <v>7</v>
      </c>
      <c r="G537">
        <v>2017</v>
      </c>
      <c r="H537">
        <v>1776</v>
      </c>
      <c r="I537">
        <v>211</v>
      </c>
      <c r="J537">
        <v>168</v>
      </c>
      <c r="K537">
        <v>0</v>
      </c>
      <c r="L537">
        <v>0</v>
      </c>
      <c r="M537">
        <v>2155</v>
      </c>
      <c r="N537">
        <v>41</v>
      </c>
    </row>
    <row r="538" spans="1:14">
      <c r="A538" t="str">
        <f t="shared" si="8"/>
        <v>1319.7</v>
      </c>
      <c r="B538">
        <v>1319</v>
      </c>
      <c r="C538" t="s">
        <v>69</v>
      </c>
      <c r="D538" t="s">
        <v>70</v>
      </c>
      <c r="E538" t="s">
        <v>220</v>
      </c>
      <c r="F538">
        <v>7</v>
      </c>
      <c r="G538">
        <v>2017</v>
      </c>
      <c r="H538">
        <v>-1004</v>
      </c>
      <c r="I538">
        <v>316</v>
      </c>
      <c r="J538">
        <v>116</v>
      </c>
      <c r="K538">
        <v>44</v>
      </c>
      <c r="L538">
        <v>0</v>
      </c>
      <c r="M538">
        <v>-528</v>
      </c>
      <c r="N538">
        <v>32</v>
      </c>
    </row>
    <row r="539" spans="1:14">
      <c r="A539" t="str">
        <f t="shared" si="8"/>
        <v>1326.7</v>
      </c>
      <c r="B539">
        <v>1326</v>
      </c>
      <c r="C539" t="s">
        <v>22</v>
      </c>
      <c r="D539" t="s">
        <v>23</v>
      </c>
      <c r="E539" t="s">
        <v>220</v>
      </c>
      <c r="F539">
        <v>7</v>
      </c>
      <c r="G539">
        <v>2017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37</v>
      </c>
    </row>
    <row r="540" spans="1:14">
      <c r="A540" t="str">
        <f t="shared" si="8"/>
        <v>1950.7</v>
      </c>
      <c r="B540">
        <v>1950</v>
      </c>
      <c r="C540" t="s">
        <v>36</v>
      </c>
      <c r="D540" t="s">
        <v>25</v>
      </c>
      <c r="E540" t="s">
        <v>220</v>
      </c>
      <c r="F540">
        <v>7</v>
      </c>
      <c r="G540">
        <v>2017</v>
      </c>
      <c r="H540">
        <v>16295</v>
      </c>
      <c r="I540">
        <v>916</v>
      </c>
      <c r="J540">
        <v>853</v>
      </c>
      <c r="K540">
        <v>1273</v>
      </c>
      <c r="L540">
        <v>0</v>
      </c>
      <c r="M540">
        <v>19337</v>
      </c>
      <c r="N540">
        <v>34</v>
      </c>
    </row>
    <row r="541" spans="1:14">
      <c r="A541" t="str">
        <f t="shared" si="8"/>
        <v>2010.7</v>
      </c>
      <c r="B541">
        <v>2010</v>
      </c>
      <c r="C541" t="s">
        <v>72</v>
      </c>
      <c r="D541" t="s">
        <v>73</v>
      </c>
      <c r="E541" t="s">
        <v>220</v>
      </c>
      <c r="F541">
        <v>7</v>
      </c>
      <c r="G541">
        <v>2017</v>
      </c>
      <c r="H541">
        <v>1460</v>
      </c>
      <c r="I541">
        <v>409</v>
      </c>
      <c r="J541">
        <v>-25</v>
      </c>
      <c r="K541">
        <v>0</v>
      </c>
      <c r="L541">
        <v>0</v>
      </c>
      <c r="M541">
        <v>1844</v>
      </c>
      <c r="N541">
        <v>41</v>
      </c>
    </row>
    <row r="542" spans="1:14">
      <c r="A542" t="str">
        <f t="shared" si="8"/>
        <v>2215.7</v>
      </c>
      <c r="B542">
        <v>2215</v>
      </c>
      <c r="C542" t="s">
        <v>78</v>
      </c>
      <c r="D542" t="s">
        <v>79</v>
      </c>
      <c r="E542" t="s">
        <v>220</v>
      </c>
      <c r="F542">
        <v>7</v>
      </c>
      <c r="G542">
        <v>2017</v>
      </c>
      <c r="H542">
        <v>2181</v>
      </c>
      <c r="I542">
        <v>603</v>
      </c>
      <c r="J542">
        <v>255</v>
      </c>
      <c r="K542">
        <v>30</v>
      </c>
      <c r="L542">
        <v>0</v>
      </c>
      <c r="M542">
        <v>3069</v>
      </c>
      <c r="N542">
        <v>33</v>
      </c>
    </row>
    <row r="543" spans="1:14">
      <c r="A543" t="str">
        <f t="shared" si="8"/>
        <v>2245.7</v>
      </c>
      <c r="B543">
        <v>2245</v>
      </c>
      <c r="C543" t="s">
        <v>76</v>
      </c>
      <c r="D543" t="s">
        <v>77</v>
      </c>
      <c r="E543" t="s">
        <v>220</v>
      </c>
      <c r="F543">
        <v>7</v>
      </c>
      <c r="G543">
        <v>2017</v>
      </c>
      <c r="H543">
        <v>2535</v>
      </c>
      <c r="I543">
        <v>625</v>
      </c>
      <c r="J543">
        <v>309</v>
      </c>
      <c r="K543">
        <v>12</v>
      </c>
      <c r="L543">
        <v>0</v>
      </c>
      <c r="M543">
        <v>3481</v>
      </c>
      <c r="N543">
        <v>38</v>
      </c>
    </row>
    <row r="544" spans="1:14">
      <c r="A544" t="str">
        <f t="shared" si="8"/>
        <v>2425.7</v>
      </c>
      <c r="B544">
        <v>2425</v>
      </c>
      <c r="C544" t="s">
        <v>80</v>
      </c>
      <c r="D544" t="s">
        <v>24</v>
      </c>
      <c r="E544" t="s">
        <v>220</v>
      </c>
      <c r="F544">
        <v>7</v>
      </c>
      <c r="G544">
        <v>2017</v>
      </c>
      <c r="H544">
        <v>1657</v>
      </c>
      <c r="I544">
        <v>290</v>
      </c>
      <c r="J544">
        <v>30</v>
      </c>
      <c r="K544">
        <v>22</v>
      </c>
      <c r="L544">
        <v>0</v>
      </c>
      <c r="M544">
        <v>1999</v>
      </c>
      <c r="N544">
        <v>38</v>
      </c>
    </row>
    <row r="545" spans="1:14">
      <c r="A545" t="str">
        <f t="shared" si="8"/>
        <v>2496.7</v>
      </c>
      <c r="B545">
        <v>2496</v>
      </c>
      <c r="C545" t="s">
        <v>240</v>
      </c>
      <c r="D545" t="s">
        <v>241</v>
      </c>
      <c r="E545" t="s">
        <v>220</v>
      </c>
      <c r="F545">
        <v>7</v>
      </c>
      <c r="G545">
        <v>2017</v>
      </c>
      <c r="H545">
        <v>2296</v>
      </c>
      <c r="I545">
        <v>356</v>
      </c>
      <c r="J545">
        <v>90</v>
      </c>
      <c r="K545">
        <v>13</v>
      </c>
      <c r="L545">
        <v>0</v>
      </c>
      <c r="M545">
        <v>2755</v>
      </c>
      <c r="N545">
        <v>34</v>
      </c>
    </row>
    <row r="546" spans="1:14">
      <c r="A546" t="str">
        <f t="shared" si="8"/>
        <v>2611.7</v>
      </c>
      <c r="B546">
        <v>2611</v>
      </c>
      <c r="C546" t="s">
        <v>81</v>
      </c>
      <c r="D546" t="s">
        <v>82</v>
      </c>
      <c r="E546" t="s">
        <v>220</v>
      </c>
      <c r="F546">
        <v>7</v>
      </c>
      <c r="G546">
        <v>2017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41</v>
      </c>
    </row>
    <row r="547" spans="1:14">
      <c r="A547" t="str">
        <f t="shared" si="8"/>
        <v>2700.7</v>
      </c>
      <c r="B547">
        <v>2700</v>
      </c>
      <c r="C547" t="s">
        <v>151</v>
      </c>
      <c r="D547" t="s">
        <v>152</v>
      </c>
      <c r="E547" t="s">
        <v>220</v>
      </c>
      <c r="F547">
        <v>7</v>
      </c>
      <c r="G547">
        <v>2017</v>
      </c>
      <c r="H547">
        <v>4024</v>
      </c>
      <c r="I547">
        <v>609</v>
      </c>
      <c r="J547">
        <v>271</v>
      </c>
      <c r="K547">
        <v>126</v>
      </c>
      <c r="L547">
        <v>0</v>
      </c>
      <c r="M547">
        <v>5030</v>
      </c>
      <c r="N547">
        <v>34</v>
      </c>
    </row>
    <row r="548" spans="1:14">
      <c r="A548" t="str">
        <f t="shared" si="8"/>
        <v>2715.7</v>
      </c>
      <c r="B548">
        <v>2715</v>
      </c>
      <c r="C548" t="s">
        <v>162</v>
      </c>
      <c r="D548" t="s">
        <v>163</v>
      </c>
      <c r="E548" t="s">
        <v>220</v>
      </c>
      <c r="F548">
        <v>7</v>
      </c>
      <c r="G548">
        <v>2017</v>
      </c>
      <c r="H548">
        <v>1999</v>
      </c>
      <c r="I548">
        <v>409</v>
      </c>
      <c r="J548">
        <v>214</v>
      </c>
      <c r="K548">
        <v>74</v>
      </c>
      <c r="L548">
        <v>0</v>
      </c>
      <c r="M548">
        <v>2696</v>
      </c>
      <c r="N548">
        <v>38</v>
      </c>
    </row>
    <row r="549" spans="1:14">
      <c r="A549" t="str">
        <f t="shared" si="8"/>
        <v>2744.7</v>
      </c>
      <c r="B549">
        <v>2744</v>
      </c>
      <c r="C549" t="s">
        <v>164</v>
      </c>
      <c r="D549" t="s">
        <v>165</v>
      </c>
      <c r="E549" t="s">
        <v>220</v>
      </c>
      <c r="F549">
        <v>7</v>
      </c>
      <c r="G549">
        <v>2017</v>
      </c>
      <c r="H549">
        <v>480</v>
      </c>
      <c r="I549">
        <v>234</v>
      </c>
      <c r="J549">
        <v>15</v>
      </c>
      <c r="K549">
        <v>0</v>
      </c>
      <c r="L549">
        <v>0</v>
      </c>
      <c r="M549">
        <v>729</v>
      </c>
      <c r="N549">
        <v>33</v>
      </c>
    </row>
    <row r="550" spans="1:14">
      <c r="A550" t="str">
        <f t="shared" si="8"/>
        <v>2791.7</v>
      </c>
      <c r="B550">
        <v>2791</v>
      </c>
      <c r="C550" t="s">
        <v>86</v>
      </c>
      <c r="D550" t="s">
        <v>29</v>
      </c>
      <c r="E550" t="s">
        <v>220</v>
      </c>
      <c r="F550">
        <v>7</v>
      </c>
      <c r="G550">
        <v>2017</v>
      </c>
      <c r="H550">
        <v>4902</v>
      </c>
      <c r="I550">
        <v>552</v>
      </c>
      <c r="J550">
        <v>797</v>
      </c>
      <c r="K550">
        <v>261</v>
      </c>
      <c r="L550">
        <v>0</v>
      </c>
      <c r="M550">
        <v>6512</v>
      </c>
      <c r="N550">
        <v>37</v>
      </c>
    </row>
    <row r="551" spans="1:14">
      <c r="A551" t="str">
        <f t="shared" si="8"/>
        <v>3396.7</v>
      </c>
      <c r="B551">
        <v>3396</v>
      </c>
      <c r="C551" t="s">
        <v>88</v>
      </c>
      <c r="D551" t="s">
        <v>89</v>
      </c>
      <c r="E551" t="s">
        <v>220</v>
      </c>
      <c r="F551">
        <v>7</v>
      </c>
      <c r="G551">
        <v>2017</v>
      </c>
      <c r="H551">
        <v>1607</v>
      </c>
      <c r="I551">
        <v>552</v>
      </c>
      <c r="J551">
        <v>268</v>
      </c>
      <c r="K551">
        <v>0</v>
      </c>
      <c r="L551">
        <v>0</v>
      </c>
      <c r="M551">
        <v>2427</v>
      </c>
      <c r="N551">
        <v>38</v>
      </c>
    </row>
    <row r="552" spans="1:14">
      <c r="A552" t="str">
        <f t="shared" si="8"/>
        <v>3477.7</v>
      </c>
      <c r="B552">
        <v>3477</v>
      </c>
      <c r="C552" t="s">
        <v>184</v>
      </c>
      <c r="D552" t="s">
        <v>185</v>
      </c>
      <c r="E552" t="s">
        <v>220</v>
      </c>
      <c r="F552">
        <v>7</v>
      </c>
      <c r="G552">
        <v>2017</v>
      </c>
      <c r="H552">
        <v>1821</v>
      </c>
      <c r="I552">
        <v>263</v>
      </c>
      <c r="J552">
        <v>273</v>
      </c>
      <c r="K552">
        <v>0</v>
      </c>
      <c r="L552">
        <v>0</v>
      </c>
      <c r="M552">
        <v>2357</v>
      </c>
      <c r="N552">
        <v>40</v>
      </c>
    </row>
    <row r="553" spans="1:14">
      <c r="A553" t="str">
        <f t="shared" si="8"/>
        <v>3632.7</v>
      </c>
      <c r="B553">
        <v>3632</v>
      </c>
      <c r="C553" t="s">
        <v>90</v>
      </c>
      <c r="D553" t="s">
        <v>91</v>
      </c>
      <c r="E553" t="s">
        <v>220</v>
      </c>
      <c r="F553">
        <v>7</v>
      </c>
      <c r="G553">
        <v>2017</v>
      </c>
      <c r="H553">
        <v>3719</v>
      </c>
      <c r="I553">
        <v>459</v>
      </c>
      <c r="J553">
        <v>483</v>
      </c>
      <c r="K553">
        <v>180</v>
      </c>
      <c r="L553">
        <v>0</v>
      </c>
      <c r="M553">
        <v>4841</v>
      </c>
      <c r="N553">
        <v>40</v>
      </c>
    </row>
    <row r="554" spans="1:14">
      <c r="A554" t="str">
        <f t="shared" si="8"/>
        <v>3671.7</v>
      </c>
      <c r="B554">
        <v>3671</v>
      </c>
      <c r="C554" t="s">
        <v>182</v>
      </c>
      <c r="D554" t="s">
        <v>183</v>
      </c>
      <c r="E554" t="s">
        <v>220</v>
      </c>
      <c r="F554">
        <v>7</v>
      </c>
      <c r="G554">
        <v>2017</v>
      </c>
      <c r="H554">
        <v>2507</v>
      </c>
      <c r="I554">
        <v>350</v>
      </c>
      <c r="J554">
        <v>186</v>
      </c>
      <c r="K554">
        <v>22</v>
      </c>
      <c r="L554">
        <v>0</v>
      </c>
      <c r="M554">
        <v>3065</v>
      </c>
      <c r="N554">
        <v>41</v>
      </c>
    </row>
    <row r="555" spans="1:14">
      <c r="A555" t="str">
        <f t="shared" si="8"/>
        <v>3681.7</v>
      </c>
      <c r="B555">
        <v>3681</v>
      </c>
      <c r="C555" t="s">
        <v>92</v>
      </c>
      <c r="D555" t="s">
        <v>93</v>
      </c>
      <c r="E555" t="s">
        <v>220</v>
      </c>
      <c r="F555">
        <v>7</v>
      </c>
      <c r="G555">
        <v>2017</v>
      </c>
      <c r="H555">
        <v>3609</v>
      </c>
      <c r="I555">
        <v>820</v>
      </c>
      <c r="J555">
        <v>45</v>
      </c>
      <c r="K555">
        <v>0</v>
      </c>
      <c r="L555">
        <v>0</v>
      </c>
      <c r="M555">
        <v>4474</v>
      </c>
      <c r="N555">
        <v>40</v>
      </c>
    </row>
    <row r="556" spans="1:14">
      <c r="A556" t="str">
        <f t="shared" si="8"/>
        <v>3686.7</v>
      </c>
      <c r="B556">
        <v>3686</v>
      </c>
      <c r="C556" t="s">
        <v>166</v>
      </c>
      <c r="D556" t="s">
        <v>167</v>
      </c>
      <c r="E556" t="s">
        <v>220</v>
      </c>
      <c r="F556">
        <v>7</v>
      </c>
      <c r="G556">
        <v>2017</v>
      </c>
      <c r="H556">
        <v>2682</v>
      </c>
      <c r="I556">
        <v>944</v>
      </c>
      <c r="J556">
        <v>699</v>
      </c>
      <c r="K556">
        <v>72</v>
      </c>
      <c r="L556">
        <v>0</v>
      </c>
      <c r="M556">
        <v>4397</v>
      </c>
      <c r="N556">
        <v>40</v>
      </c>
    </row>
    <row r="557" spans="1:14">
      <c r="A557" t="str">
        <f t="shared" si="8"/>
        <v>3841.7</v>
      </c>
      <c r="B557">
        <v>3841</v>
      </c>
      <c r="C557" t="s">
        <v>186</v>
      </c>
      <c r="D557" t="s">
        <v>187</v>
      </c>
      <c r="E557" t="s">
        <v>220</v>
      </c>
      <c r="F557">
        <v>7</v>
      </c>
      <c r="G557">
        <v>2017</v>
      </c>
      <c r="H557">
        <v>2477</v>
      </c>
      <c r="I557">
        <v>637</v>
      </c>
      <c r="J557">
        <v>22</v>
      </c>
      <c r="K557">
        <v>105</v>
      </c>
      <c r="L557">
        <v>0</v>
      </c>
      <c r="M557">
        <v>3241</v>
      </c>
      <c r="N557">
        <v>33</v>
      </c>
    </row>
    <row r="558" spans="1:14">
      <c r="A558" t="str">
        <f t="shared" si="8"/>
        <v>3915.7</v>
      </c>
      <c r="B558">
        <v>3915</v>
      </c>
      <c r="C558" t="s">
        <v>94</v>
      </c>
      <c r="D558" t="s">
        <v>95</v>
      </c>
      <c r="E558" t="s">
        <v>220</v>
      </c>
      <c r="F558">
        <v>7</v>
      </c>
      <c r="G558">
        <v>2017</v>
      </c>
      <c r="H558">
        <v>2730</v>
      </c>
      <c r="I558">
        <v>561</v>
      </c>
      <c r="J558">
        <v>394</v>
      </c>
      <c r="K558">
        <v>0</v>
      </c>
      <c r="L558">
        <v>0</v>
      </c>
      <c r="M558">
        <v>3685</v>
      </c>
      <c r="N558">
        <v>41</v>
      </c>
    </row>
    <row r="559" spans="1:14">
      <c r="A559" t="str">
        <f t="shared" si="8"/>
        <v>4020.7</v>
      </c>
      <c r="B559">
        <v>4020</v>
      </c>
      <c r="C559" t="s">
        <v>98</v>
      </c>
      <c r="D559" t="s">
        <v>99</v>
      </c>
      <c r="E559" t="s">
        <v>220</v>
      </c>
      <c r="F559">
        <v>7</v>
      </c>
      <c r="G559">
        <v>2017</v>
      </c>
      <c r="H559">
        <v>4688</v>
      </c>
      <c r="I559">
        <v>1076</v>
      </c>
      <c r="J559">
        <v>728</v>
      </c>
      <c r="K559">
        <v>27</v>
      </c>
      <c r="L559">
        <v>0</v>
      </c>
      <c r="M559">
        <v>6519</v>
      </c>
      <c r="N559">
        <v>34</v>
      </c>
    </row>
    <row r="560" spans="1:14">
      <c r="A560" t="str">
        <f t="shared" si="8"/>
        <v>4065.7</v>
      </c>
      <c r="B560">
        <v>4065</v>
      </c>
      <c r="C560" t="s">
        <v>96</v>
      </c>
      <c r="D560" t="s">
        <v>97</v>
      </c>
      <c r="E560" t="s">
        <v>220</v>
      </c>
      <c r="F560">
        <v>7</v>
      </c>
      <c r="G560">
        <v>2017</v>
      </c>
      <c r="H560">
        <v>5821</v>
      </c>
      <c r="I560">
        <v>562</v>
      </c>
      <c r="J560">
        <v>260</v>
      </c>
      <c r="K560">
        <v>151</v>
      </c>
      <c r="L560">
        <v>0</v>
      </c>
      <c r="M560">
        <v>6794</v>
      </c>
      <c r="N560">
        <v>37</v>
      </c>
    </row>
    <row r="561" spans="1:14">
      <c r="A561" t="str">
        <f t="shared" si="8"/>
        <v>4190.7</v>
      </c>
      <c r="B561">
        <v>4190</v>
      </c>
      <c r="C561" t="s">
        <v>158</v>
      </c>
      <c r="D561" t="s">
        <v>41</v>
      </c>
      <c r="E561" t="s">
        <v>220</v>
      </c>
      <c r="F561">
        <v>7</v>
      </c>
      <c r="G561">
        <v>2017</v>
      </c>
      <c r="H561">
        <v>1712</v>
      </c>
      <c r="I561">
        <v>550</v>
      </c>
      <c r="J561">
        <v>189</v>
      </c>
      <c r="K561">
        <v>72</v>
      </c>
      <c r="L561">
        <v>0</v>
      </c>
      <c r="M561">
        <v>2523</v>
      </c>
      <c r="N561">
        <v>38</v>
      </c>
    </row>
    <row r="562" spans="1:14">
      <c r="A562" t="str">
        <f t="shared" si="8"/>
        <v>4475.7</v>
      </c>
      <c r="B562">
        <v>4475</v>
      </c>
      <c r="C562" t="s">
        <v>100</v>
      </c>
      <c r="D562" t="s">
        <v>44</v>
      </c>
      <c r="E562" t="s">
        <v>220</v>
      </c>
      <c r="F562">
        <v>7</v>
      </c>
      <c r="G562">
        <v>2017</v>
      </c>
      <c r="H562">
        <v>2622</v>
      </c>
      <c r="I562">
        <v>591</v>
      </c>
      <c r="J562">
        <v>337</v>
      </c>
      <c r="K562">
        <v>87</v>
      </c>
      <c r="L562">
        <v>0</v>
      </c>
      <c r="M562">
        <v>3637</v>
      </c>
      <c r="N562">
        <v>38</v>
      </c>
    </row>
    <row r="563" spans="1:14">
      <c r="A563" t="str">
        <f t="shared" si="8"/>
        <v>4630.7</v>
      </c>
      <c r="B563">
        <v>4630</v>
      </c>
      <c r="C563" t="s">
        <v>151</v>
      </c>
      <c r="D563" t="s">
        <v>153</v>
      </c>
      <c r="E563" t="s">
        <v>220</v>
      </c>
      <c r="F563">
        <v>7</v>
      </c>
      <c r="G563">
        <v>2017</v>
      </c>
      <c r="H563">
        <v>1997</v>
      </c>
      <c r="I563">
        <v>436</v>
      </c>
      <c r="J563">
        <v>387</v>
      </c>
      <c r="K563">
        <v>103</v>
      </c>
      <c r="L563">
        <v>0</v>
      </c>
      <c r="M563">
        <v>2923</v>
      </c>
      <c r="N563">
        <v>41</v>
      </c>
    </row>
    <row r="564" spans="1:14">
      <c r="A564" t="str">
        <f t="shared" si="8"/>
        <v>5429.7</v>
      </c>
      <c r="B564">
        <v>5429</v>
      </c>
      <c r="C564" t="s">
        <v>74</v>
      </c>
      <c r="D564" t="s">
        <v>75</v>
      </c>
      <c r="E564" t="s">
        <v>220</v>
      </c>
      <c r="F564">
        <v>7</v>
      </c>
      <c r="G564">
        <v>2017</v>
      </c>
      <c r="H564">
        <v>2090</v>
      </c>
      <c r="I564">
        <v>552</v>
      </c>
      <c r="J564">
        <v>536</v>
      </c>
      <c r="K564">
        <v>75</v>
      </c>
      <c r="L564">
        <v>0</v>
      </c>
      <c r="M564">
        <v>3253</v>
      </c>
      <c r="N564">
        <v>34</v>
      </c>
    </row>
    <row r="565" spans="1:14">
      <c r="A565" t="str">
        <f t="shared" si="8"/>
        <v>5436.7</v>
      </c>
      <c r="B565">
        <v>5436</v>
      </c>
      <c r="C565" t="s">
        <v>103</v>
      </c>
      <c r="D565" t="s">
        <v>104</v>
      </c>
      <c r="E565" t="s">
        <v>220</v>
      </c>
      <c r="F565">
        <v>7</v>
      </c>
      <c r="G565">
        <v>2017</v>
      </c>
      <c r="H565">
        <v>5689</v>
      </c>
      <c r="I565">
        <v>891</v>
      </c>
      <c r="J565">
        <v>304</v>
      </c>
      <c r="K565">
        <v>108</v>
      </c>
      <c r="L565">
        <v>0</v>
      </c>
      <c r="M565">
        <v>6992</v>
      </c>
      <c r="N565">
        <v>33</v>
      </c>
    </row>
    <row r="566" spans="1:14">
      <c r="A566" t="str">
        <f t="shared" si="8"/>
        <v>5481.7</v>
      </c>
      <c r="B566">
        <v>5481</v>
      </c>
      <c r="C566" t="s">
        <v>105</v>
      </c>
      <c r="D566" t="s">
        <v>42</v>
      </c>
      <c r="E566" t="s">
        <v>220</v>
      </c>
      <c r="F566">
        <v>7</v>
      </c>
      <c r="G566">
        <v>2017</v>
      </c>
      <c r="H566">
        <v>2268</v>
      </c>
      <c r="I566">
        <v>407</v>
      </c>
      <c r="J566">
        <v>240</v>
      </c>
      <c r="K566">
        <v>107</v>
      </c>
      <c r="L566">
        <v>0</v>
      </c>
      <c r="M566">
        <v>3022</v>
      </c>
      <c r="N566">
        <v>34</v>
      </c>
    </row>
    <row r="567" spans="1:14">
      <c r="A567" t="str">
        <f t="shared" si="8"/>
        <v>5532.7</v>
      </c>
      <c r="B567">
        <v>5532</v>
      </c>
      <c r="C567" t="s">
        <v>59</v>
      </c>
      <c r="D567" t="s">
        <v>60</v>
      </c>
      <c r="E567" t="s">
        <v>220</v>
      </c>
      <c r="F567">
        <v>7</v>
      </c>
      <c r="G567">
        <v>2017</v>
      </c>
      <c r="H567">
        <v>1123</v>
      </c>
      <c r="I567">
        <v>437</v>
      </c>
      <c r="J567">
        <v>236</v>
      </c>
      <c r="K567">
        <v>0</v>
      </c>
      <c r="L567">
        <v>0</v>
      </c>
      <c r="M567">
        <v>1796</v>
      </c>
      <c r="N567">
        <v>40</v>
      </c>
    </row>
    <row r="568" spans="1:14">
      <c r="A568" t="str">
        <f t="shared" si="8"/>
        <v>5550.7</v>
      </c>
      <c r="B568">
        <v>5550</v>
      </c>
      <c r="C568" t="s">
        <v>83</v>
      </c>
      <c r="D568" t="s">
        <v>43</v>
      </c>
      <c r="E568" t="s">
        <v>220</v>
      </c>
      <c r="F568">
        <v>7</v>
      </c>
      <c r="G568">
        <v>2017</v>
      </c>
      <c r="H568">
        <v>5331</v>
      </c>
      <c r="I568">
        <v>1420</v>
      </c>
      <c r="J568">
        <v>781</v>
      </c>
      <c r="K568">
        <v>272</v>
      </c>
      <c r="L568">
        <v>0</v>
      </c>
      <c r="M568">
        <v>7804</v>
      </c>
      <c r="N568">
        <v>38</v>
      </c>
    </row>
    <row r="569" spans="1:14">
      <c r="A569" t="str">
        <f t="shared" si="8"/>
        <v>6065.7</v>
      </c>
      <c r="B569">
        <v>6065</v>
      </c>
      <c r="C569" t="s">
        <v>106</v>
      </c>
      <c r="D569" t="s">
        <v>107</v>
      </c>
      <c r="E569" t="s">
        <v>220</v>
      </c>
      <c r="F569">
        <v>7</v>
      </c>
      <c r="G569">
        <v>2017</v>
      </c>
      <c r="H569">
        <v>1584</v>
      </c>
      <c r="I569">
        <v>199</v>
      </c>
      <c r="J569">
        <v>30</v>
      </c>
      <c r="K569">
        <v>17</v>
      </c>
      <c r="L569">
        <v>0</v>
      </c>
      <c r="M569">
        <v>1830</v>
      </c>
      <c r="N569">
        <v>33</v>
      </c>
    </row>
    <row r="570" spans="1:14">
      <c r="A570" t="str">
        <f t="shared" si="8"/>
        <v>6219.7</v>
      </c>
      <c r="B570">
        <v>6219</v>
      </c>
      <c r="C570" t="s">
        <v>110</v>
      </c>
      <c r="D570" t="s">
        <v>29</v>
      </c>
      <c r="E570" t="s">
        <v>220</v>
      </c>
      <c r="F570">
        <v>7</v>
      </c>
      <c r="G570">
        <v>2017</v>
      </c>
      <c r="H570">
        <v>2439</v>
      </c>
      <c r="I570">
        <v>315</v>
      </c>
      <c r="J570">
        <v>82</v>
      </c>
      <c r="K570">
        <v>70</v>
      </c>
      <c r="L570">
        <v>0</v>
      </c>
      <c r="M570">
        <v>2906</v>
      </c>
      <c r="N570">
        <v>37</v>
      </c>
    </row>
    <row r="571" spans="1:14">
      <c r="A571" t="str">
        <f t="shared" si="8"/>
        <v>6690.7</v>
      </c>
      <c r="B571">
        <v>6690</v>
      </c>
      <c r="C571" t="s">
        <v>111</v>
      </c>
      <c r="D571" t="s">
        <v>112</v>
      </c>
      <c r="E571" t="s">
        <v>220</v>
      </c>
      <c r="F571">
        <v>7</v>
      </c>
      <c r="G571">
        <v>2017</v>
      </c>
      <c r="H571">
        <v>4783</v>
      </c>
      <c r="I571">
        <v>789</v>
      </c>
      <c r="J571">
        <v>596</v>
      </c>
      <c r="K571">
        <v>22</v>
      </c>
      <c r="L571">
        <v>0</v>
      </c>
      <c r="M571">
        <v>6190</v>
      </c>
      <c r="N571">
        <v>34</v>
      </c>
    </row>
    <row r="572" spans="1:14">
      <c r="A572" t="str">
        <f t="shared" si="8"/>
        <v>6691.7</v>
      </c>
      <c r="B572">
        <v>6691</v>
      </c>
      <c r="C572" t="s">
        <v>113</v>
      </c>
      <c r="D572" t="s">
        <v>114</v>
      </c>
      <c r="E572" t="s">
        <v>220</v>
      </c>
      <c r="F572">
        <v>7</v>
      </c>
      <c r="G572">
        <v>2017</v>
      </c>
      <c r="H572">
        <v>633</v>
      </c>
      <c r="I572">
        <v>189</v>
      </c>
      <c r="J572">
        <v>30</v>
      </c>
      <c r="K572">
        <v>0</v>
      </c>
      <c r="L572">
        <v>0</v>
      </c>
      <c r="M572">
        <v>852</v>
      </c>
      <c r="N572">
        <v>34</v>
      </c>
    </row>
    <row r="573" spans="1:14">
      <c r="A573" t="str">
        <f t="shared" si="8"/>
        <v>6735.7</v>
      </c>
      <c r="B573">
        <v>6735</v>
      </c>
      <c r="C573" t="s">
        <v>102</v>
      </c>
      <c r="D573" t="s">
        <v>34</v>
      </c>
      <c r="E573" t="s">
        <v>220</v>
      </c>
      <c r="F573">
        <v>7</v>
      </c>
      <c r="G573">
        <v>2017</v>
      </c>
      <c r="H573">
        <v>1244</v>
      </c>
      <c r="I573">
        <v>404</v>
      </c>
      <c r="J573">
        <v>251</v>
      </c>
      <c r="K573">
        <v>88</v>
      </c>
      <c r="L573">
        <v>0</v>
      </c>
      <c r="M573">
        <v>1987</v>
      </c>
      <c r="N573">
        <v>40</v>
      </c>
    </row>
    <row r="574" spans="1:14">
      <c r="A574" t="str">
        <f t="shared" si="8"/>
        <v>6830.7</v>
      </c>
      <c r="B574">
        <v>6830</v>
      </c>
      <c r="C574" t="s">
        <v>101</v>
      </c>
      <c r="D574" t="s">
        <v>37</v>
      </c>
      <c r="E574" t="s">
        <v>220</v>
      </c>
      <c r="F574">
        <v>7</v>
      </c>
      <c r="G574">
        <v>2017</v>
      </c>
      <c r="H574">
        <v>2377</v>
      </c>
      <c r="I574">
        <v>338</v>
      </c>
      <c r="J574">
        <v>83</v>
      </c>
      <c r="K574">
        <v>32</v>
      </c>
      <c r="L574">
        <v>0</v>
      </c>
      <c r="M574">
        <v>2830</v>
      </c>
      <c r="N574">
        <v>34</v>
      </c>
    </row>
    <row r="575" spans="1:14">
      <c r="A575" t="str">
        <f t="shared" si="8"/>
        <v>6887.7</v>
      </c>
      <c r="B575">
        <v>6887</v>
      </c>
      <c r="C575" t="s">
        <v>115</v>
      </c>
      <c r="D575" t="s">
        <v>116</v>
      </c>
      <c r="E575" t="s">
        <v>220</v>
      </c>
      <c r="F575">
        <v>7</v>
      </c>
      <c r="G575">
        <v>2017</v>
      </c>
      <c r="H575">
        <v>3466</v>
      </c>
      <c r="I575">
        <v>382</v>
      </c>
      <c r="J575">
        <v>148</v>
      </c>
      <c r="K575">
        <v>28</v>
      </c>
      <c r="L575">
        <v>0</v>
      </c>
      <c r="M575">
        <v>4024</v>
      </c>
      <c r="N575">
        <v>38</v>
      </c>
    </row>
    <row r="576" spans="1:14">
      <c r="A576" t="str">
        <f t="shared" si="8"/>
        <v>7064.7</v>
      </c>
      <c r="B576">
        <v>7064</v>
      </c>
      <c r="C576" t="s">
        <v>87</v>
      </c>
      <c r="D576" t="s">
        <v>40</v>
      </c>
      <c r="E576" t="s">
        <v>220</v>
      </c>
      <c r="F576">
        <v>7</v>
      </c>
      <c r="G576">
        <v>2017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33</v>
      </c>
    </row>
    <row r="577" spans="1:14">
      <c r="A577" t="str">
        <f t="shared" si="8"/>
        <v>7076.7</v>
      </c>
      <c r="B577">
        <v>7076</v>
      </c>
      <c r="C577" t="s">
        <v>249</v>
      </c>
      <c r="D577" t="s">
        <v>250</v>
      </c>
      <c r="E577" t="s">
        <v>220</v>
      </c>
      <c r="F577">
        <v>7</v>
      </c>
      <c r="G577">
        <v>2017</v>
      </c>
      <c r="H577">
        <v>1221</v>
      </c>
      <c r="I577">
        <v>281</v>
      </c>
      <c r="J577">
        <v>170</v>
      </c>
      <c r="K577">
        <v>0</v>
      </c>
      <c r="L577">
        <v>0</v>
      </c>
      <c r="M577">
        <v>1672</v>
      </c>
      <c r="N577">
        <v>38</v>
      </c>
    </row>
    <row r="578" spans="1:14">
      <c r="A578" t="str">
        <f t="shared" si="8"/>
        <v>7081.7</v>
      </c>
      <c r="B578">
        <v>7081</v>
      </c>
      <c r="C578" t="s">
        <v>245</v>
      </c>
      <c r="D578" t="s">
        <v>246</v>
      </c>
      <c r="E578" t="s">
        <v>220</v>
      </c>
      <c r="F578">
        <v>7</v>
      </c>
      <c r="G578">
        <v>2017</v>
      </c>
      <c r="H578">
        <v>1602</v>
      </c>
      <c r="I578">
        <v>769</v>
      </c>
      <c r="J578">
        <v>236</v>
      </c>
      <c r="K578">
        <v>0</v>
      </c>
      <c r="L578">
        <v>0</v>
      </c>
      <c r="M578">
        <v>2607</v>
      </c>
      <c r="N578">
        <v>34</v>
      </c>
    </row>
    <row r="579" spans="1:14">
      <c r="A579" t="str">
        <f t="shared" ref="A579:A642" si="9">$B579&amp;"."&amp;F579</f>
        <v>7115.7</v>
      </c>
      <c r="B579">
        <v>7115</v>
      </c>
      <c r="C579" t="s">
        <v>117</v>
      </c>
      <c r="D579" t="s">
        <v>118</v>
      </c>
      <c r="E579" t="s">
        <v>220</v>
      </c>
      <c r="F579">
        <v>7</v>
      </c>
      <c r="G579">
        <v>2017</v>
      </c>
      <c r="H579">
        <v>1553</v>
      </c>
      <c r="I579">
        <v>197</v>
      </c>
      <c r="J579">
        <v>338</v>
      </c>
      <c r="K579">
        <v>115</v>
      </c>
      <c r="L579">
        <v>0</v>
      </c>
      <c r="M579">
        <v>2203</v>
      </c>
      <c r="N579">
        <v>40</v>
      </c>
    </row>
    <row r="580" spans="1:14">
      <c r="A580" t="str">
        <f t="shared" si="9"/>
        <v>7206.7</v>
      </c>
      <c r="B580">
        <v>7206</v>
      </c>
      <c r="C580" t="s">
        <v>119</v>
      </c>
      <c r="D580" t="s">
        <v>31</v>
      </c>
      <c r="E580" t="s">
        <v>220</v>
      </c>
      <c r="F580">
        <v>7</v>
      </c>
      <c r="G580">
        <v>2017</v>
      </c>
      <c r="H580">
        <v>1361</v>
      </c>
      <c r="I580">
        <v>208</v>
      </c>
      <c r="J580">
        <v>74</v>
      </c>
      <c r="K580">
        <v>17</v>
      </c>
      <c r="L580">
        <v>0</v>
      </c>
      <c r="M580">
        <v>1660</v>
      </c>
      <c r="N580">
        <v>41</v>
      </c>
    </row>
    <row r="581" spans="1:14">
      <c r="A581" t="str">
        <f t="shared" si="9"/>
        <v>7355.7</v>
      </c>
      <c r="B581">
        <v>7355</v>
      </c>
      <c r="C581" t="s">
        <v>168</v>
      </c>
      <c r="D581" t="s">
        <v>33</v>
      </c>
      <c r="E581" t="s">
        <v>220</v>
      </c>
      <c r="F581">
        <v>7</v>
      </c>
      <c r="G581">
        <v>2017</v>
      </c>
      <c r="H581">
        <v>508</v>
      </c>
      <c r="I581">
        <v>211</v>
      </c>
      <c r="J581">
        <v>30</v>
      </c>
      <c r="K581">
        <v>0</v>
      </c>
      <c r="L581">
        <v>0</v>
      </c>
      <c r="M581">
        <v>749</v>
      </c>
      <c r="N581">
        <v>38</v>
      </c>
    </row>
    <row r="582" spans="1:14">
      <c r="A582" t="str">
        <f t="shared" si="9"/>
        <v>7625.7</v>
      </c>
      <c r="B582">
        <v>7625</v>
      </c>
      <c r="C582" t="s">
        <v>120</v>
      </c>
      <c r="D582" t="s">
        <v>27</v>
      </c>
      <c r="E582" t="s">
        <v>220</v>
      </c>
      <c r="F582">
        <v>7</v>
      </c>
      <c r="G582">
        <v>2017</v>
      </c>
      <c r="H582">
        <v>3604</v>
      </c>
      <c r="I582">
        <v>631</v>
      </c>
      <c r="J582">
        <v>721</v>
      </c>
      <c r="K582">
        <v>156</v>
      </c>
      <c r="L582">
        <v>0</v>
      </c>
      <c r="M582">
        <v>5112</v>
      </c>
      <c r="N582">
        <v>41</v>
      </c>
    </row>
    <row r="583" spans="1:14">
      <c r="A583" t="str">
        <f t="shared" si="9"/>
        <v>7780.7</v>
      </c>
      <c r="B583">
        <v>7780</v>
      </c>
      <c r="C583" t="s">
        <v>123</v>
      </c>
      <c r="D583" t="s">
        <v>124</v>
      </c>
      <c r="E583" t="s">
        <v>220</v>
      </c>
      <c r="F583">
        <v>7</v>
      </c>
      <c r="G583">
        <v>2017</v>
      </c>
      <c r="H583">
        <v>4467</v>
      </c>
      <c r="I583">
        <v>824</v>
      </c>
      <c r="J583">
        <v>83</v>
      </c>
      <c r="K583">
        <v>126</v>
      </c>
      <c r="L583">
        <v>0</v>
      </c>
      <c r="M583">
        <v>5500</v>
      </c>
      <c r="N583">
        <v>33</v>
      </c>
    </row>
    <row r="584" spans="1:14">
      <c r="A584" t="str">
        <f t="shared" si="9"/>
        <v>7781.7</v>
      </c>
      <c r="B584">
        <v>7781</v>
      </c>
      <c r="C584" t="s">
        <v>66</v>
      </c>
      <c r="D584" t="s">
        <v>35</v>
      </c>
      <c r="E584" t="s">
        <v>220</v>
      </c>
      <c r="F584">
        <v>7</v>
      </c>
      <c r="G584">
        <v>2017</v>
      </c>
      <c r="H584">
        <v>2990</v>
      </c>
      <c r="I584">
        <v>455</v>
      </c>
      <c r="J584">
        <v>344</v>
      </c>
      <c r="K584">
        <v>89</v>
      </c>
      <c r="L584">
        <v>0</v>
      </c>
      <c r="M584">
        <v>3878</v>
      </c>
      <c r="N584">
        <v>41</v>
      </c>
    </row>
    <row r="585" spans="1:14">
      <c r="A585" t="str">
        <f t="shared" si="9"/>
        <v>7808.7</v>
      </c>
      <c r="B585">
        <v>7808</v>
      </c>
      <c r="C585" t="s">
        <v>137</v>
      </c>
      <c r="D585" t="s">
        <v>125</v>
      </c>
      <c r="E585" t="s">
        <v>220</v>
      </c>
      <c r="F585">
        <v>7</v>
      </c>
      <c r="G585">
        <v>2017</v>
      </c>
      <c r="H585">
        <v>2875</v>
      </c>
      <c r="I585">
        <v>490</v>
      </c>
      <c r="J585">
        <v>285</v>
      </c>
      <c r="K585">
        <v>137</v>
      </c>
      <c r="L585">
        <v>0</v>
      </c>
      <c r="M585">
        <v>3787</v>
      </c>
      <c r="N585">
        <v>32</v>
      </c>
    </row>
    <row r="586" spans="1:14">
      <c r="A586" t="str">
        <f t="shared" si="9"/>
        <v>7810.7</v>
      </c>
      <c r="B586">
        <v>7810</v>
      </c>
      <c r="C586" t="s">
        <v>126</v>
      </c>
      <c r="D586" t="s">
        <v>127</v>
      </c>
      <c r="E586" t="s">
        <v>220</v>
      </c>
      <c r="F586">
        <v>7</v>
      </c>
      <c r="G586">
        <v>2017</v>
      </c>
      <c r="H586">
        <v>1929</v>
      </c>
      <c r="I586">
        <v>376</v>
      </c>
      <c r="J586">
        <v>127</v>
      </c>
      <c r="K586">
        <v>35</v>
      </c>
      <c r="L586">
        <v>0</v>
      </c>
      <c r="M586">
        <v>2467</v>
      </c>
      <c r="N586">
        <v>33</v>
      </c>
    </row>
    <row r="587" spans="1:14">
      <c r="A587" t="str">
        <f t="shared" si="9"/>
        <v>7823.7</v>
      </c>
      <c r="B587">
        <v>7823</v>
      </c>
      <c r="C587" t="s">
        <v>121</v>
      </c>
      <c r="D587" t="s">
        <v>122</v>
      </c>
      <c r="E587" t="s">
        <v>220</v>
      </c>
      <c r="F587">
        <v>7</v>
      </c>
      <c r="G587">
        <v>2017</v>
      </c>
      <c r="H587">
        <v>2033</v>
      </c>
      <c r="I587">
        <v>264</v>
      </c>
      <c r="J587">
        <v>153</v>
      </c>
      <c r="K587">
        <v>68</v>
      </c>
      <c r="L587">
        <v>0</v>
      </c>
      <c r="M587">
        <v>2518</v>
      </c>
      <c r="N587">
        <v>32</v>
      </c>
    </row>
    <row r="588" spans="1:14">
      <c r="A588" t="str">
        <f t="shared" si="9"/>
        <v>7830.7</v>
      </c>
      <c r="B588">
        <v>7830</v>
      </c>
      <c r="C588" t="s">
        <v>134</v>
      </c>
      <c r="D588" t="s">
        <v>135</v>
      </c>
      <c r="E588" t="s">
        <v>220</v>
      </c>
      <c r="F588">
        <v>7</v>
      </c>
      <c r="G588">
        <v>2017</v>
      </c>
      <c r="H588">
        <v>3338</v>
      </c>
      <c r="I588">
        <v>584</v>
      </c>
      <c r="J588">
        <v>246</v>
      </c>
      <c r="K588">
        <v>55</v>
      </c>
      <c r="L588">
        <v>0</v>
      </c>
      <c r="M588">
        <v>4223</v>
      </c>
      <c r="N588">
        <v>34</v>
      </c>
    </row>
    <row r="589" spans="1:14">
      <c r="A589" t="str">
        <f t="shared" si="9"/>
        <v>7860.7</v>
      </c>
      <c r="B589">
        <v>7860</v>
      </c>
      <c r="C589" t="s">
        <v>128</v>
      </c>
      <c r="D589" t="s">
        <v>30</v>
      </c>
      <c r="E589" t="s">
        <v>220</v>
      </c>
      <c r="F589">
        <v>7</v>
      </c>
      <c r="G589">
        <v>2017</v>
      </c>
      <c r="H589">
        <v>2060</v>
      </c>
      <c r="I589">
        <v>288</v>
      </c>
      <c r="J589">
        <v>146</v>
      </c>
      <c r="K589">
        <v>102</v>
      </c>
      <c r="L589">
        <v>0</v>
      </c>
      <c r="M589">
        <v>2596</v>
      </c>
      <c r="N589">
        <v>33</v>
      </c>
    </row>
    <row r="590" spans="1:14">
      <c r="A590" t="str">
        <f t="shared" si="9"/>
        <v>7958.7</v>
      </c>
      <c r="B590">
        <v>7958</v>
      </c>
      <c r="C590" t="s">
        <v>169</v>
      </c>
      <c r="D590" t="s">
        <v>20</v>
      </c>
      <c r="E590" t="s">
        <v>220</v>
      </c>
      <c r="F590">
        <v>7</v>
      </c>
      <c r="G590">
        <v>2017</v>
      </c>
      <c r="H590">
        <v>1659</v>
      </c>
      <c r="I590">
        <v>231</v>
      </c>
      <c r="J590">
        <v>77</v>
      </c>
      <c r="K590">
        <v>0</v>
      </c>
      <c r="L590">
        <v>0</v>
      </c>
      <c r="M590">
        <v>1967</v>
      </c>
      <c r="N590">
        <v>33</v>
      </c>
    </row>
    <row r="591" spans="1:14">
      <c r="A591" t="str">
        <f t="shared" si="9"/>
        <v>7964.7</v>
      </c>
      <c r="B591">
        <v>7964</v>
      </c>
      <c r="C591" t="s">
        <v>130</v>
      </c>
      <c r="D591" t="s">
        <v>131</v>
      </c>
      <c r="E591" t="s">
        <v>220</v>
      </c>
      <c r="F591">
        <v>7</v>
      </c>
      <c r="G591">
        <v>2017</v>
      </c>
      <c r="H591">
        <v>2291</v>
      </c>
      <c r="I591">
        <v>706</v>
      </c>
      <c r="J591">
        <v>353</v>
      </c>
      <c r="K591">
        <v>0</v>
      </c>
      <c r="L591">
        <v>0</v>
      </c>
      <c r="M591">
        <v>3350</v>
      </c>
      <c r="N591">
        <v>41</v>
      </c>
    </row>
    <row r="592" spans="1:14">
      <c r="A592" t="str">
        <f t="shared" si="9"/>
        <v>8118.7</v>
      </c>
      <c r="B592">
        <v>8118</v>
      </c>
      <c r="C592" t="s">
        <v>129</v>
      </c>
      <c r="D592" t="s">
        <v>28</v>
      </c>
      <c r="E592" t="s">
        <v>220</v>
      </c>
      <c r="F592">
        <v>7</v>
      </c>
      <c r="G592">
        <v>2017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40</v>
      </c>
    </row>
    <row r="593" spans="1:14">
      <c r="A593" t="str">
        <f t="shared" si="9"/>
        <v>8135.7</v>
      </c>
      <c r="B593">
        <v>8135</v>
      </c>
      <c r="C593" t="s">
        <v>136</v>
      </c>
      <c r="D593" t="s">
        <v>38</v>
      </c>
      <c r="E593" t="s">
        <v>220</v>
      </c>
      <c r="F593">
        <v>7</v>
      </c>
      <c r="G593">
        <v>2017</v>
      </c>
      <c r="H593">
        <v>2169</v>
      </c>
      <c r="I593">
        <v>363</v>
      </c>
      <c r="J593">
        <v>206</v>
      </c>
      <c r="K593">
        <v>0</v>
      </c>
      <c r="L593">
        <v>0</v>
      </c>
      <c r="M593">
        <v>2738</v>
      </c>
      <c r="N593">
        <v>33</v>
      </c>
    </row>
    <row r="594" spans="1:14">
      <c r="A594" t="str">
        <f t="shared" si="9"/>
        <v>8240.7</v>
      </c>
      <c r="B594">
        <v>8240</v>
      </c>
      <c r="C594" t="s">
        <v>55</v>
      </c>
      <c r="D594" t="s">
        <v>56</v>
      </c>
      <c r="E594" t="s">
        <v>220</v>
      </c>
      <c r="F594">
        <v>7</v>
      </c>
      <c r="G594">
        <v>2017</v>
      </c>
      <c r="H594">
        <v>2241</v>
      </c>
      <c r="I594">
        <v>349</v>
      </c>
      <c r="J594">
        <v>99</v>
      </c>
      <c r="K594">
        <v>0</v>
      </c>
      <c r="L594">
        <v>0</v>
      </c>
      <c r="M594">
        <v>2689</v>
      </c>
      <c r="N594">
        <v>40</v>
      </c>
    </row>
    <row r="595" spans="1:14">
      <c r="A595" t="str">
        <f t="shared" si="9"/>
        <v>8344.7</v>
      </c>
      <c r="B595">
        <v>8344</v>
      </c>
      <c r="C595" t="s">
        <v>108</v>
      </c>
      <c r="D595" t="s">
        <v>109</v>
      </c>
      <c r="E595" t="s">
        <v>220</v>
      </c>
      <c r="F595">
        <v>7</v>
      </c>
      <c r="G595">
        <v>2017</v>
      </c>
      <c r="H595">
        <v>1439</v>
      </c>
      <c r="I595">
        <v>255</v>
      </c>
      <c r="J595">
        <v>192</v>
      </c>
      <c r="K595">
        <v>0</v>
      </c>
      <c r="L595">
        <v>0</v>
      </c>
      <c r="M595">
        <v>1886</v>
      </c>
      <c r="N595">
        <v>32</v>
      </c>
    </row>
    <row r="596" spans="1:14">
      <c r="A596" t="str">
        <f t="shared" si="9"/>
        <v>8861.7</v>
      </c>
      <c r="B596">
        <v>8861</v>
      </c>
      <c r="C596" t="s">
        <v>140</v>
      </c>
      <c r="D596" t="s">
        <v>141</v>
      </c>
      <c r="E596" t="s">
        <v>220</v>
      </c>
      <c r="F596">
        <v>7</v>
      </c>
      <c r="G596">
        <v>2017</v>
      </c>
      <c r="H596">
        <v>1598</v>
      </c>
      <c r="I596">
        <v>369</v>
      </c>
      <c r="J596">
        <v>99</v>
      </c>
      <c r="K596">
        <v>0</v>
      </c>
      <c r="L596">
        <v>0</v>
      </c>
      <c r="M596">
        <v>2066</v>
      </c>
      <c r="N596">
        <v>41</v>
      </c>
    </row>
    <row r="597" spans="1:14">
      <c r="A597" t="str">
        <f t="shared" si="9"/>
        <v>8995.7</v>
      </c>
      <c r="B597">
        <v>8995</v>
      </c>
      <c r="C597" t="s">
        <v>142</v>
      </c>
      <c r="D597" t="s">
        <v>143</v>
      </c>
      <c r="E597" t="s">
        <v>220</v>
      </c>
      <c r="F597">
        <v>7</v>
      </c>
      <c r="G597">
        <v>2017</v>
      </c>
      <c r="H597">
        <v>1125</v>
      </c>
      <c r="I597">
        <v>306</v>
      </c>
      <c r="J597">
        <v>115</v>
      </c>
      <c r="K597">
        <v>11</v>
      </c>
      <c r="L597">
        <v>0</v>
      </c>
      <c r="M597">
        <v>1557</v>
      </c>
      <c r="N597">
        <v>40</v>
      </c>
    </row>
    <row r="598" spans="1:14">
      <c r="A598" t="str">
        <f t="shared" si="9"/>
        <v>9000.7</v>
      </c>
      <c r="B598">
        <v>9000</v>
      </c>
      <c r="C598" t="s">
        <v>132</v>
      </c>
      <c r="D598" t="s">
        <v>133</v>
      </c>
      <c r="E598" t="s">
        <v>220</v>
      </c>
      <c r="F598">
        <v>7</v>
      </c>
      <c r="G598">
        <v>2017</v>
      </c>
      <c r="H598">
        <v>2397</v>
      </c>
      <c r="I598">
        <v>367</v>
      </c>
      <c r="J598">
        <v>325</v>
      </c>
      <c r="K598">
        <v>85</v>
      </c>
      <c r="L598">
        <v>0</v>
      </c>
      <c r="M598">
        <v>3174</v>
      </c>
      <c r="N598">
        <v>40</v>
      </c>
    </row>
    <row r="599" spans="1:14">
      <c r="A599" t="str">
        <f t="shared" si="9"/>
        <v>9134.7</v>
      </c>
      <c r="B599">
        <v>9134</v>
      </c>
      <c r="C599" t="s">
        <v>144</v>
      </c>
      <c r="D599" t="s">
        <v>145</v>
      </c>
      <c r="E599" t="s">
        <v>220</v>
      </c>
      <c r="F599">
        <v>7</v>
      </c>
      <c r="G599">
        <v>2017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38</v>
      </c>
    </row>
    <row r="600" spans="1:14">
      <c r="A600" t="str">
        <f t="shared" si="9"/>
        <v>9201.7</v>
      </c>
      <c r="B600">
        <v>9201</v>
      </c>
      <c r="C600" t="s">
        <v>247</v>
      </c>
      <c r="D600" t="s">
        <v>170</v>
      </c>
      <c r="E600" t="s">
        <v>220</v>
      </c>
      <c r="F600">
        <v>7</v>
      </c>
      <c r="G600">
        <v>2017</v>
      </c>
      <c r="H600">
        <v>3571</v>
      </c>
      <c r="I600">
        <v>285</v>
      </c>
      <c r="J600">
        <v>767</v>
      </c>
      <c r="K600">
        <v>36</v>
      </c>
      <c r="L600">
        <v>0</v>
      </c>
      <c r="M600">
        <v>4659</v>
      </c>
      <c r="N600">
        <v>33</v>
      </c>
    </row>
    <row r="601" spans="1:14">
      <c r="A601" t="str">
        <f t="shared" si="9"/>
        <v>9234.7</v>
      </c>
      <c r="B601">
        <v>9234</v>
      </c>
      <c r="C601" t="s">
        <v>146</v>
      </c>
      <c r="D601" t="s">
        <v>32</v>
      </c>
      <c r="E601" t="s">
        <v>220</v>
      </c>
      <c r="F601">
        <v>7</v>
      </c>
      <c r="G601">
        <v>2017</v>
      </c>
      <c r="H601">
        <v>2104</v>
      </c>
      <c r="I601">
        <v>350</v>
      </c>
      <c r="J601">
        <v>379</v>
      </c>
      <c r="K601">
        <v>0</v>
      </c>
      <c r="L601">
        <v>0</v>
      </c>
      <c r="M601">
        <v>2833</v>
      </c>
      <c r="N601">
        <v>40</v>
      </c>
    </row>
    <row r="602" spans="1:14">
      <c r="A602" t="str">
        <f t="shared" si="9"/>
        <v>9407.7</v>
      </c>
      <c r="B602">
        <v>9407</v>
      </c>
      <c r="C602" t="s">
        <v>174</v>
      </c>
      <c r="D602" t="s">
        <v>175</v>
      </c>
      <c r="E602" t="s">
        <v>220</v>
      </c>
      <c r="F602">
        <v>7</v>
      </c>
      <c r="G602">
        <v>2017</v>
      </c>
      <c r="H602">
        <v>4843</v>
      </c>
      <c r="I602">
        <v>1600</v>
      </c>
      <c r="J602">
        <v>973</v>
      </c>
      <c r="K602">
        <v>70</v>
      </c>
      <c r="L602">
        <v>0</v>
      </c>
      <c r="M602">
        <v>7486</v>
      </c>
      <c r="N602">
        <v>38</v>
      </c>
    </row>
    <row r="603" spans="1:14">
      <c r="A603" t="str">
        <f t="shared" si="9"/>
        <v>9496.7</v>
      </c>
      <c r="B603">
        <v>9496</v>
      </c>
      <c r="C603" t="s">
        <v>71</v>
      </c>
      <c r="D603" t="s">
        <v>21</v>
      </c>
      <c r="E603" t="s">
        <v>220</v>
      </c>
      <c r="F603">
        <v>7</v>
      </c>
      <c r="G603">
        <v>2017</v>
      </c>
      <c r="H603">
        <v>2286</v>
      </c>
      <c r="I603">
        <v>544</v>
      </c>
      <c r="J603">
        <v>226</v>
      </c>
      <c r="K603">
        <v>18</v>
      </c>
      <c r="L603">
        <v>0</v>
      </c>
      <c r="M603">
        <v>3074</v>
      </c>
      <c r="N603">
        <v>37</v>
      </c>
    </row>
    <row r="604" spans="1:14">
      <c r="A604" t="str">
        <f t="shared" si="9"/>
        <v>9497.7</v>
      </c>
      <c r="B604">
        <v>9497</v>
      </c>
      <c r="C604" t="s">
        <v>171</v>
      </c>
      <c r="D604" t="s">
        <v>172</v>
      </c>
      <c r="E604" t="s">
        <v>220</v>
      </c>
      <c r="F604">
        <v>7</v>
      </c>
      <c r="G604">
        <v>2017</v>
      </c>
      <c r="H604">
        <v>1137</v>
      </c>
      <c r="I604">
        <v>397</v>
      </c>
      <c r="J604">
        <v>73</v>
      </c>
      <c r="K604">
        <v>9</v>
      </c>
      <c r="L604">
        <v>0</v>
      </c>
      <c r="M604">
        <v>1616</v>
      </c>
      <c r="N604">
        <v>41</v>
      </c>
    </row>
    <row r="605" spans="1:14">
      <c r="A605" t="str">
        <f t="shared" si="9"/>
        <v>9730.7</v>
      </c>
      <c r="B605">
        <v>9730</v>
      </c>
      <c r="C605" t="s">
        <v>57</v>
      </c>
      <c r="D605" t="s">
        <v>58</v>
      </c>
      <c r="E605" t="s">
        <v>220</v>
      </c>
      <c r="F605">
        <v>7</v>
      </c>
      <c r="G605">
        <v>2017</v>
      </c>
      <c r="H605">
        <v>2503</v>
      </c>
      <c r="I605">
        <v>455</v>
      </c>
      <c r="J605">
        <v>297</v>
      </c>
      <c r="K605">
        <v>72</v>
      </c>
      <c r="L605">
        <v>0</v>
      </c>
      <c r="M605">
        <v>3327</v>
      </c>
      <c r="N605">
        <v>41</v>
      </c>
    </row>
    <row r="606" spans="1:14">
      <c r="A606" t="str">
        <f t="shared" si="9"/>
        <v>9792.7</v>
      </c>
      <c r="B606">
        <v>9792</v>
      </c>
      <c r="C606" t="s">
        <v>176</v>
      </c>
      <c r="D606" t="s">
        <v>177</v>
      </c>
      <c r="E606" t="s">
        <v>220</v>
      </c>
      <c r="F606">
        <v>7</v>
      </c>
      <c r="G606">
        <v>2017</v>
      </c>
      <c r="H606">
        <v>2780</v>
      </c>
      <c r="I606">
        <v>888</v>
      </c>
      <c r="J606">
        <v>672</v>
      </c>
      <c r="K606">
        <v>0</v>
      </c>
      <c r="L606">
        <v>0</v>
      </c>
      <c r="M606">
        <v>4340</v>
      </c>
      <c r="N606">
        <v>34</v>
      </c>
    </row>
    <row r="607" spans="1:14">
      <c r="A607" t="str">
        <f t="shared" si="9"/>
        <v>9800.7</v>
      </c>
      <c r="B607">
        <v>9800</v>
      </c>
      <c r="C607" t="s">
        <v>45</v>
      </c>
      <c r="D607" t="s">
        <v>46</v>
      </c>
      <c r="E607" t="s">
        <v>220</v>
      </c>
      <c r="F607">
        <v>7</v>
      </c>
      <c r="G607">
        <v>2017</v>
      </c>
      <c r="H607">
        <v>4148</v>
      </c>
      <c r="I607">
        <v>381</v>
      </c>
      <c r="J607">
        <v>421</v>
      </c>
      <c r="K607">
        <v>211</v>
      </c>
      <c r="L607">
        <v>0</v>
      </c>
      <c r="M607">
        <v>5161</v>
      </c>
      <c r="N607">
        <v>38</v>
      </c>
    </row>
    <row r="608" spans="1:14">
      <c r="A608" t="str">
        <f t="shared" si="9"/>
        <v>9901.7</v>
      </c>
      <c r="B608">
        <v>9901</v>
      </c>
      <c r="C608" t="s">
        <v>147</v>
      </c>
      <c r="D608" t="s">
        <v>148</v>
      </c>
      <c r="E608" t="s">
        <v>220</v>
      </c>
      <c r="F608">
        <v>7</v>
      </c>
      <c r="G608">
        <v>2017</v>
      </c>
      <c r="H608">
        <v>2044</v>
      </c>
      <c r="I608">
        <v>408</v>
      </c>
      <c r="J608">
        <v>112</v>
      </c>
      <c r="K608">
        <v>43</v>
      </c>
      <c r="L608">
        <v>0</v>
      </c>
      <c r="M608">
        <v>2607</v>
      </c>
      <c r="N608">
        <v>38</v>
      </c>
    </row>
    <row r="609" spans="1:14">
      <c r="A609" t="str">
        <f t="shared" si="9"/>
        <v>10066.7</v>
      </c>
      <c r="B609">
        <v>10066</v>
      </c>
      <c r="C609" t="s">
        <v>173</v>
      </c>
      <c r="D609" t="s">
        <v>39</v>
      </c>
      <c r="E609" t="s">
        <v>220</v>
      </c>
      <c r="F609">
        <v>7</v>
      </c>
      <c r="G609">
        <v>2017</v>
      </c>
      <c r="H609">
        <v>368</v>
      </c>
      <c r="I609">
        <v>199</v>
      </c>
      <c r="J609">
        <v>30</v>
      </c>
      <c r="K609">
        <v>0</v>
      </c>
      <c r="L609">
        <v>0</v>
      </c>
      <c r="M609">
        <v>597</v>
      </c>
      <c r="N609">
        <v>38</v>
      </c>
    </row>
    <row r="610" spans="1:14">
      <c r="A610" t="str">
        <f t="shared" si="9"/>
        <v>10115.7</v>
      </c>
      <c r="B610">
        <v>10115</v>
      </c>
      <c r="C610" t="s">
        <v>178</v>
      </c>
      <c r="D610" t="s">
        <v>29</v>
      </c>
      <c r="E610" t="s">
        <v>220</v>
      </c>
      <c r="F610">
        <v>7</v>
      </c>
      <c r="G610">
        <v>2017</v>
      </c>
      <c r="H610">
        <v>8824</v>
      </c>
      <c r="I610">
        <v>1239</v>
      </c>
      <c r="J610">
        <v>568</v>
      </c>
      <c r="K610">
        <v>443</v>
      </c>
      <c r="L610">
        <v>0</v>
      </c>
      <c r="M610">
        <v>11074</v>
      </c>
      <c r="N610">
        <v>37</v>
      </c>
    </row>
    <row r="611" spans="1:14">
      <c r="A611" t="str">
        <f t="shared" si="9"/>
        <v>152.8</v>
      </c>
      <c r="B611">
        <v>152</v>
      </c>
      <c r="C611" t="s">
        <v>53</v>
      </c>
      <c r="D611" t="s">
        <v>54</v>
      </c>
      <c r="E611" t="s">
        <v>220</v>
      </c>
      <c r="F611">
        <v>8</v>
      </c>
      <c r="G611">
        <v>2017</v>
      </c>
      <c r="H611">
        <v>2441</v>
      </c>
      <c r="I611">
        <v>266</v>
      </c>
      <c r="J611">
        <v>254</v>
      </c>
      <c r="K611">
        <v>59</v>
      </c>
      <c r="L611">
        <v>0</v>
      </c>
      <c r="M611">
        <v>3020</v>
      </c>
      <c r="N611">
        <v>34</v>
      </c>
    </row>
    <row r="612" spans="1:14">
      <c r="A612" t="str">
        <f t="shared" si="9"/>
        <v>672.8</v>
      </c>
      <c r="B612">
        <v>672</v>
      </c>
      <c r="C612" t="s">
        <v>64</v>
      </c>
      <c r="D612" t="s">
        <v>65</v>
      </c>
      <c r="E612" t="s">
        <v>220</v>
      </c>
      <c r="F612">
        <v>8</v>
      </c>
      <c r="G612">
        <v>2017</v>
      </c>
      <c r="H612">
        <v>2676</v>
      </c>
      <c r="I612">
        <v>170</v>
      </c>
      <c r="J612">
        <v>225</v>
      </c>
      <c r="K612">
        <v>18</v>
      </c>
      <c r="L612">
        <v>0</v>
      </c>
      <c r="M612">
        <v>3089</v>
      </c>
      <c r="N612">
        <v>34</v>
      </c>
    </row>
    <row r="613" spans="1:14">
      <c r="A613" t="str">
        <f t="shared" si="9"/>
        <v>695.8</v>
      </c>
      <c r="B613">
        <v>695</v>
      </c>
      <c r="C613" t="s">
        <v>159</v>
      </c>
      <c r="D613" t="s">
        <v>160</v>
      </c>
      <c r="E613" t="s">
        <v>220</v>
      </c>
      <c r="F613">
        <v>8</v>
      </c>
      <c r="G613">
        <v>2017</v>
      </c>
      <c r="H613">
        <v>830</v>
      </c>
      <c r="I613">
        <v>0</v>
      </c>
      <c r="J613">
        <v>0</v>
      </c>
      <c r="K613">
        <v>0</v>
      </c>
      <c r="L613">
        <v>0</v>
      </c>
      <c r="M613">
        <v>830</v>
      </c>
      <c r="N613">
        <v>32</v>
      </c>
    </row>
    <row r="614" spans="1:14">
      <c r="A614" t="str">
        <f t="shared" si="9"/>
        <v>817.8</v>
      </c>
      <c r="B614">
        <v>817</v>
      </c>
      <c r="C614" t="s">
        <v>138</v>
      </c>
      <c r="D614" t="s">
        <v>139</v>
      </c>
      <c r="E614" t="s">
        <v>220</v>
      </c>
      <c r="F614">
        <v>8</v>
      </c>
      <c r="G614">
        <v>2017</v>
      </c>
      <c r="H614">
        <v>7750</v>
      </c>
      <c r="I614">
        <v>868</v>
      </c>
      <c r="J614">
        <v>834</v>
      </c>
      <c r="K614">
        <v>125</v>
      </c>
      <c r="L614">
        <v>0</v>
      </c>
      <c r="M614">
        <v>9577</v>
      </c>
      <c r="N614">
        <v>34</v>
      </c>
    </row>
    <row r="615" spans="1:14">
      <c r="A615" t="str">
        <f t="shared" si="9"/>
        <v>831.8</v>
      </c>
      <c r="B615">
        <v>831</v>
      </c>
      <c r="C615" t="s">
        <v>159</v>
      </c>
      <c r="D615" t="s">
        <v>161</v>
      </c>
      <c r="E615" t="s">
        <v>220</v>
      </c>
      <c r="F615">
        <v>8</v>
      </c>
      <c r="G615">
        <v>2017</v>
      </c>
      <c r="H615">
        <v>2009</v>
      </c>
      <c r="I615">
        <v>98</v>
      </c>
      <c r="J615">
        <v>186</v>
      </c>
      <c r="K615">
        <v>16</v>
      </c>
      <c r="L615">
        <v>0</v>
      </c>
      <c r="M615">
        <v>2309</v>
      </c>
      <c r="N615">
        <v>34</v>
      </c>
    </row>
    <row r="616" spans="1:14">
      <c r="A616" t="str">
        <f t="shared" si="9"/>
        <v>834.8</v>
      </c>
      <c r="B616">
        <v>834</v>
      </c>
      <c r="C616" t="s">
        <v>154</v>
      </c>
      <c r="D616" t="s">
        <v>155</v>
      </c>
      <c r="E616" t="s">
        <v>220</v>
      </c>
      <c r="F616">
        <v>8</v>
      </c>
      <c r="G616">
        <v>2017</v>
      </c>
      <c r="H616">
        <v>3455</v>
      </c>
      <c r="I616">
        <v>342</v>
      </c>
      <c r="J616">
        <v>243</v>
      </c>
      <c r="K616">
        <v>17</v>
      </c>
      <c r="L616">
        <v>0</v>
      </c>
      <c r="M616">
        <v>4057</v>
      </c>
      <c r="N616">
        <v>40</v>
      </c>
    </row>
    <row r="617" spans="1:14">
      <c r="A617" t="str">
        <f t="shared" si="9"/>
        <v>839.8</v>
      </c>
      <c r="B617">
        <v>839</v>
      </c>
      <c r="C617" t="s">
        <v>156</v>
      </c>
      <c r="D617" t="s">
        <v>157</v>
      </c>
      <c r="E617" t="s">
        <v>220</v>
      </c>
      <c r="F617">
        <v>8</v>
      </c>
      <c r="G617">
        <v>2017</v>
      </c>
      <c r="H617">
        <v>1614</v>
      </c>
      <c r="I617">
        <v>228</v>
      </c>
      <c r="J617">
        <v>122</v>
      </c>
      <c r="K617">
        <v>11</v>
      </c>
      <c r="L617">
        <v>0</v>
      </c>
      <c r="M617">
        <v>1975</v>
      </c>
      <c r="N617">
        <v>40</v>
      </c>
    </row>
    <row r="618" spans="1:14">
      <c r="A618" t="str">
        <f t="shared" si="9"/>
        <v>852.8</v>
      </c>
      <c r="B618">
        <v>852</v>
      </c>
      <c r="C618" t="s">
        <v>63</v>
      </c>
      <c r="D618" t="s">
        <v>26</v>
      </c>
      <c r="E618" t="s">
        <v>220</v>
      </c>
      <c r="F618">
        <v>8</v>
      </c>
      <c r="G618">
        <v>2017</v>
      </c>
      <c r="H618">
        <v>5657</v>
      </c>
      <c r="I618">
        <v>527</v>
      </c>
      <c r="J618">
        <v>534</v>
      </c>
      <c r="K618">
        <v>121</v>
      </c>
      <c r="L618">
        <v>0</v>
      </c>
      <c r="M618">
        <v>6839</v>
      </c>
      <c r="N618">
        <v>41</v>
      </c>
    </row>
    <row r="619" spans="1:14">
      <c r="A619" t="str">
        <f t="shared" si="9"/>
        <v>860.8</v>
      </c>
      <c r="B619">
        <v>860</v>
      </c>
      <c r="C619" t="s">
        <v>84</v>
      </c>
      <c r="D619" t="s">
        <v>85</v>
      </c>
      <c r="E619" t="s">
        <v>220</v>
      </c>
      <c r="F619">
        <v>8</v>
      </c>
      <c r="G619">
        <v>2017</v>
      </c>
      <c r="H619">
        <v>4356</v>
      </c>
      <c r="I619">
        <v>397</v>
      </c>
      <c r="J619">
        <v>289</v>
      </c>
      <c r="K619">
        <v>91</v>
      </c>
      <c r="L619">
        <v>0</v>
      </c>
      <c r="M619">
        <v>5133</v>
      </c>
      <c r="N619">
        <v>41</v>
      </c>
    </row>
    <row r="620" spans="1:14">
      <c r="A620" t="str">
        <f t="shared" si="9"/>
        <v>1069.8</v>
      </c>
      <c r="B620">
        <v>1069</v>
      </c>
      <c r="C620" t="s">
        <v>180</v>
      </c>
      <c r="D620" t="s">
        <v>181</v>
      </c>
      <c r="E620" t="s">
        <v>220</v>
      </c>
      <c r="F620">
        <v>8</v>
      </c>
      <c r="G620">
        <v>2017</v>
      </c>
      <c r="H620">
        <v>2741</v>
      </c>
      <c r="I620">
        <v>352</v>
      </c>
      <c r="J620">
        <v>259</v>
      </c>
      <c r="K620">
        <v>36</v>
      </c>
      <c r="L620">
        <v>0</v>
      </c>
      <c r="M620">
        <v>3388</v>
      </c>
      <c r="N620">
        <v>34</v>
      </c>
    </row>
    <row r="621" spans="1:14">
      <c r="A621" t="str">
        <f t="shared" si="9"/>
        <v>1073.8</v>
      </c>
      <c r="B621">
        <v>1073</v>
      </c>
      <c r="C621" t="s">
        <v>149</v>
      </c>
      <c r="D621" t="s">
        <v>150</v>
      </c>
      <c r="E621" t="s">
        <v>220</v>
      </c>
      <c r="F621">
        <v>8</v>
      </c>
      <c r="G621">
        <v>2017</v>
      </c>
      <c r="H621">
        <v>1207</v>
      </c>
      <c r="I621">
        <v>152</v>
      </c>
      <c r="J621">
        <v>15</v>
      </c>
      <c r="K621">
        <v>0</v>
      </c>
      <c r="L621">
        <v>0</v>
      </c>
      <c r="M621">
        <v>1374</v>
      </c>
      <c r="N621">
        <v>38</v>
      </c>
    </row>
    <row r="622" spans="1:14">
      <c r="A622" t="str">
        <f t="shared" si="9"/>
        <v>1139.8</v>
      </c>
      <c r="B622">
        <v>1139</v>
      </c>
      <c r="C622" t="s">
        <v>61</v>
      </c>
      <c r="D622" t="s">
        <v>62</v>
      </c>
      <c r="E622" t="s">
        <v>220</v>
      </c>
      <c r="F622">
        <v>8</v>
      </c>
      <c r="G622">
        <v>2017</v>
      </c>
      <c r="H622">
        <v>9319</v>
      </c>
      <c r="I622">
        <v>814</v>
      </c>
      <c r="J622">
        <v>921</v>
      </c>
      <c r="K622">
        <v>289</v>
      </c>
      <c r="L622">
        <v>0</v>
      </c>
      <c r="M622">
        <v>11343</v>
      </c>
      <c r="N622">
        <v>41</v>
      </c>
    </row>
    <row r="623" spans="1:14">
      <c r="A623" t="str">
        <f t="shared" si="9"/>
        <v>1143.8</v>
      </c>
      <c r="B623">
        <v>1143</v>
      </c>
      <c r="C623" t="s">
        <v>159</v>
      </c>
      <c r="D623" t="s">
        <v>27</v>
      </c>
      <c r="E623" t="s">
        <v>220</v>
      </c>
      <c r="F623">
        <v>8</v>
      </c>
      <c r="G623">
        <v>2017</v>
      </c>
      <c r="H623">
        <v>1692</v>
      </c>
      <c r="I623">
        <v>207</v>
      </c>
      <c r="J623">
        <v>102</v>
      </c>
      <c r="K623">
        <v>111</v>
      </c>
      <c r="L623">
        <v>0</v>
      </c>
      <c r="M623">
        <v>2112</v>
      </c>
      <c r="N623">
        <v>41</v>
      </c>
    </row>
    <row r="624" spans="1:14">
      <c r="A624" t="str">
        <f t="shared" si="9"/>
        <v>1318.8</v>
      </c>
      <c r="B624">
        <v>1318</v>
      </c>
      <c r="C624" t="s">
        <v>67</v>
      </c>
      <c r="D624" t="s">
        <v>68</v>
      </c>
      <c r="E624" t="s">
        <v>220</v>
      </c>
      <c r="F624">
        <v>8</v>
      </c>
      <c r="G624">
        <v>2017</v>
      </c>
      <c r="H624">
        <v>2734</v>
      </c>
      <c r="I624">
        <v>185</v>
      </c>
      <c r="J624">
        <v>180</v>
      </c>
      <c r="K624">
        <v>0</v>
      </c>
      <c r="L624">
        <v>0</v>
      </c>
      <c r="M624">
        <v>3099</v>
      </c>
      <c r="N624">
        <v>41</v>
      </c>
    </row>
    <row r="625" spans="1:14">
      <c r="A625" t="str">
        <f t="shared" si="9"/>
        <v>1319.8</v>
      </c>
      <c r="B625">
        <v>1319</v>
      </c>
      <c r="C625" t="s">
        <v>69</v>
      </c>
      <c r="D625" t="s">
        <v>70</v>
      </c>
      <c r="E625" t="s">
        <v>220</v>
      </c>
      <c r="F625">
        <v>8</v>
      </c>
      <c r="G625">
        <v>2017</v>
      </c>
      <c r="H625">
        <v>974</v>
      </c>
      <c r="I625">
        <v>182</v>
      </c>
      <c r="J625">
        <v>201</v>
      </c>
      <c r="K625">
        <v>22</v>
      </c>
      <c r="L625">
        <v>0</v>
      </c>
      <c r="M625">
        <v>1379</v>
      </c>
      <c r="N625">
        <v>32</v>
      </c>
    </row>
    <row r="626" spans="1:14">
      <c r="A626" t="str">
        <f t="shared" si="9"/>
        <v>1326.8</v>
      </c>
      <c r="B626">
        <v>1326</v>
      </c>
      <c r="C626" t="s">
        <v>22</v>
      </c>
      <c r="D626" t="s">
        <v>23</v>
      </c>
      <c r="E626" t="s">
        <v>220</v>
      </c>
      <c r="F626">
        <v>8</v>
      </c>
      <c r="G626">
        <v>2017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37</v>
      </c>
    </row>
    <row r="627" spans="1:14">
      <c r="A627" t="str">
        <f t="shared" si="9"/>
        <v>1950.8</v>
      </c>
      <c r="B627">
        <v>1950</v>
      </c>
      <c r="C627" t="s">
        <v>36</v>
      </c>
      <c r="D627" t="s">
        <v>25</v>
      </c>
      <c r="E627" t="s">
        <v>220</v>
      </c>
      <c r="F627">
        <v>8</v>
      </c>
      <c r="G627">
        <v>2017</v>
      </c>
      <c r="H627">
        <v>19764</v>
      </c>
      <c r="I627">
        <v>1868</v>
      </c>
      <c r="J627">
        <v>2765</v>
      </c>
      <c r="K627">
        <v>555</v>
      </c>
      <c r="L627">
        <v>0</v>
      </c>
      <c r="M627">
        <v>24952</v>
      </c>
      <c r="N627">
        <v>34</v>
      </c>
    </row>
    <row r="628" spans="1:14">
      <c r="A628" t="str">
        <f t="shared" si="9"/>
        <v>2010.8</v>
      </c>
      <c r="B628">
        <v>2010</v>
      </c>
      <c r="C628" t="s">
        <v>72</v>
      </c>
      <c r="D628" t="s">
        <v>73</v>
      </c>
      <c r="E628" t="s">
        <v>220</v>
      </c>
      <c r="F628">
        <v>8</v>
      </c>
      <c r="G628">
        <v>2017</v>
      </c>
      <c r="H628">
        <v>1850</v>
      </c>
      <c r="I628">
        <v>156</v>
      </c>
      <c r="J628">
        <v>172</v>
      </c>
      <c r="K628">
        <v>0</v>
      </c>
      <c r="L628">
        <v>0</v>
      </c>
      <c r="M628">
        <v>2178</v>
      </c>
      <c r="N628">
        <v>41</v>
      </c>
    </row>
    <row r="629" spans="1:14">
      <c r="A629" t="str">
        <f t="shared" si="9"/>
        <v>2215.8</v>
      </c>
      <c r="B629">
        <v>2215</v>
      </c>
      <c r="C629" t="s">
        <v>78</v>
      </c>
      <c r="D629" t="s">
        <v>79</v>
      </c>
      <c r="E629" t="s">
        <v>220</v>
      </c>
      <c r="F629">
        <v>8</v>
      </c>
      <c r="G629">
        <v>2017</v>
      </c>
      <c r="H629">
        <v>1611</v>
      </c>
      <c r="I629">
        <v>172</v>
      </c>
      <c r="J629">
        <v>162</v>
      </c>
      <c r="K629">
        <v>89</v>
      </c>
      <c r="L629">
        <v>0</v>
      </c>
      <c r="M629">
        <v>2034</v>
      </c>
      <c r="N629">
        <v>33</v>
      </c>
    </row>
    <row r="630" spans="1:14">
      <c r="A630" t="str">
        <f t="shared" si="9"/>
        <v>2245.8</v>
      </c>
      <c r="B630">
        <v>2245</v>
      </c>
      <c r="C630" t="s">
        <v>76</v>
      </c>
      <c r="D630" t="s">
        <v>77</v>
      </c>
      <c r="E630" t="s">
        <v>220</v>
      </c>
      <c r="F630">
        <v>8</v>
      </c>
      <c r="G630">
        <v>2017</v>
      </c>
      <c r="H630">
        <v>2560</v>
      </c>
      <c r="I630">
        <v>684</v>
      </c>
      <c r="J630">
        <v>183</v>
      </c>
      <c r="K630">
        <v>0</v>
      </c>
      <c r="L630">
        <v>0</v>
      </c>
      <c r="M630">
        <v>3427</v>
      </c>
      <c r="N630">
        <v>38</v>
      </c>
    </row>
    <row r="631" spans="1:14">
      <c r="A631" t="str">
        <f t="shared" si="9"/>
        <v>2425.8</v>
      </c>
      <c r="B631">
        <v>2425</v>
      </c>
      <c r="C631" t="s">
        <v>80</v>
      </c>
      <c r="D631" t="s">
        <v>24</v>
      </c>
      <c r="E631" t="s">
        <v>220</v>
      </c>
      <c r="F631">
        <v>8</v>
      </c>
      <c r="G631">
        <v>2017</v>
      </c>
      <c r="H631">
        <v>2498</v>
      </c>
      <c r="I631">
        <v>299</v>
      </c>
      <c r="J631">
        <v>38</v>
      </c>
      <c r="K631">
        <v>82</v>
      </c>
      <c r="L631">
        <v>0</v>
      </c>
      <c r="M631">
        <v>2917</v>
      </c>
      <c r="N631">
        <v>38</v>
      </c>
    </row>
    <row r="632" spans="1:14">
      <c r="A632" t="str">
        <f t="shared" si="9"/>
        <v>2496.8</v>
      </c>
      <c r="B632">
        <v>2496</v>
      </c>
      <c r="C632" t="s">
        <v>240</v>
      </c>
      <c r="D632" t="s">
        <v>241</v>
      </c>
      <c r="E632" t="s">
        <v>220</v>
      </c>
      <c r="F632">
        <v>8</v>
      </c>
      <c r="G632">
        <v>2017</v>
      </c>
      <c r="H632">
        <v>2547</v>
      </c>
      <c r="I632">
        <v>143</v>
      </c>
      <c r="J632">
        <v>100</v>
      </c>
      <c r="K632">
        <v>91</v>
      </c>
      <c r="L632">
        <v>0</v>
      </c>
      <c r="M632">
        <v>2881</v>
      </c>
      <c r="N632">
        <v>34</v>
      </c>
    </row>
    <row r="633" spans="1:14">
      <c r="A633" t="str">
        <f t="shared" si="9"/>
        <v>2611.8</v>
      </c>
      <c r="B633">
        <v>2611</v>
      </c>
      <c r="C633" t="s">
        <v>81</v>
      </c>
      <c r="D633" t="s">
        <v>82</v>
      </c>
      <c r="E633" t="s">
        <v>220</v>
      </c>
      <c r="F633">
        <v>8</v>
      </c>
      <c r="G633">
        <v>2017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41</v>
      </c>
    </row>
    <row r="634" spans="1:14">
      <c r="A634" t="str">
        <f t="shared" si="9"/>
        <v>2700.8</v>
      </c>
      <c r="B634">
        <v>2700</v>
      </c>
      <c r="C634" t="s">
        <v>151</v>
      </c>
      <c r="D634" t="s">
        <v>152</v>
      </c>
      <c r="E634" t="s">
        <v>220</v>
      </c>
      <c r="F634">
        <v>8</v>
      </c>
      <c r="G634">
        <v>2017</v>
      </c>
      <c r="H634">
        <v>2990</v>
      </c>
      <c r="I634">
        <v>502</v>
      </c>
      <c r="J634">
        <v>459</v>
      </c>
      <c r="K634">
        <v>38</v>
      </c>
      <c r="L634">
        <v>0</v>
      </c>
      <c r="M634">
        <v>3989</v>
      </c>
      <c r="N634">
        <v>34</v>
      </c>
    </row>
    <row r="635" spans="1:14">
      <c r="A635" t="str">
        <f t="shared" si="9"/>
        <v>2715.8</v>
      </c>
      <c r="B635">
        <v>2715</v>
      </c>
      <c r="C635" t="s">
        <v>162</v>
      </c>
      <c r="D635" t="s">
        <v>163</v>
      </c>
      <c r="E635" t="s">
        <v>220</v>
      </c>
      <c r="F635">
        <v>8</v>
      </c>
      <c r="G635">
        <v>2017</v>
      </c>
      <c r="H635">
        <v>3623</v>
      </c>
      <c r="I635">
        <v>359</v>
      </c>
      <c r="J635">
        <v>443</v>
      </c>
      <c r="K635">
        <v>59</v>
      </c>
      <c r="L635">
        <v>0</v>
      </c>
      <c r="M635">
        <v>4484</v>
      </c>
      <c r="N635">
        <v>38</v>
      </c>
    </row>
    <row r="636" spans="1:14">
      <c r="A636" t="str">
        <f t="shared" si="9"/>
        <v>2744.8</v>
      </c>
      <c r="B636">
        <v>2744</v>
      </c>
      <c r="C636" t="s">
        <v>164</v>
      </c>
      <c r="D636" t="s">
        <v>165</v>
      </c>
      <c r="E636" t="s">
        <v>220</v>
      </c>
      <c r="F636">
        <v>8</v>
      </c>
      <c r="G636">
        <v>2017</v>
      </c>
      <c r="H636">
        <v>2202</v>
      </c>
      <c r="I636">
        <v>160</v>
      </c>
      <c r="J636">
        <v>31</v>
      </c>
      <c r="K636">
        <v>11</v>
      </c>
      <c r="L636">
        <v>0</v>
      </c>
      <c r="M636">
        <v>2404</v>
      </c>
      <c r="N636">
        <v>33</v>
      </c>
    </row>
    <row r="637" spans="1:14">
      <c r="A637" t="str">
        <f t="shared" si="9"/>
        <v>2791.8</v>
      </c>
      <c r="B637">
        <v>2791</v>
      </c>
      <c r="C637" t="s">
        <v>86</v>
      </c>
      <c r="D637" t="s">
        <v>29</v>
      </c>
      <c r="E637" t="s">
        <v>220</v>
      </c>
      <c r="F637">
        <v>8</v>
      </c>
      <c r="G637">
        <v>2017</v>
      </c>
      <c r="H637">
        <v>2943</v>
      </c>
      <c r="I637">
        <v>450</v>
      </c>
      <c r="J637">
        <v>146</v>
      </c>
      <c r="K637">
        <v>177</v>
      </c>
      <c r="L637">
        <v>0</v>
      </c>
      <c r="M637">
        <v>3716</v>
      </c>
      <c r="N637">
        <v>37</v>
      </c>
    </row>
    <row r="638" spans="1:14">
      <c r="A638" t="str">
        <f t="shared" si="9"/>
        <v>3396.8</v>
      </c>
      <c r="B638">
        <v>3396</v>
      </c>
      <c r="C638" t="s">
        <v>88</v>
      </c>
      <c r="D638" t="s">
        <v>89</v>
      </c>
      <c r="E638" t="s">
        <v>220</v>
      </c>
      <c r="F638">
        <v>8</v>
      </c>
      <c r="G638">
        <v>2017</v>
      </c>
      <c r="H638">
        <v>1796</v>
      </c>
      <c r="I638">
        <v>266</v>
      </c>
      <c r="J638">
        <v>308</v>
      </c>
      <c r="K638">
        <v>42</v>
      </c>
      <c r="L638">
        <v>0</v>
      </c>
      <c r="M638">
        <v>2412</v>
      </c>
      <c r="N638">
        <v>38</v>
      </c>
    </row>
    <row r="639" spans="1:14">
      <c r="A639" t="str">
        <f t="shared" si="9"/>
        <v>3477.8</v>
      </c>
      <c r="B639">
        <v>3477</v>
      </c>
      <c r="C639" t="s">
        <v>184</v>
      </c>
      <c r="D639" t="s">
        <v>185</v>
      </c>
      <c r="E639" t="s">
        <v>220</v>
      </c>
      <c r="F639">
        <v>8</v>
      </c>
      <c r="G639">
        <v>2017</v>
      </c>
      <c r="H639">
        <v>1504</v>
      </c>
      <c r="I639">
        <v>250</v>
      </c>
      <c r="J639">
        <v>189</v>
      </c>
      <c r="K639">
        <v>0</v>
      </c>
      <c r="L639">
        <v>0</v>
      </c>
      <c r="M639">
        <v>1943</v>
      </c>
      <c r="N639">
        <v>40</v>
      </c>
    </row>
    <row r="640" spans="1:14">
      <c r="A640" t="str">
        <f t="shared" si="9"/>
        <v>3632.8</v>
      </c>
      <c r="B640">
        <v>3632</v>
      </c>
      <c r="C640" t="s">
        <v>90</v>
      </c>
      <c r="D640" t="s">
        <v>91</v>
      </c>
      <c r="E640" t="s">
        <v>220</v>
      </c>
      <c r="F640">
        <v>8</v>
      </c>
      <c r="G640">
        <v>2017</v>
      </c>
      <c r="H640">
        <v>4014</v>
      </c>
      <c r="I640">
        <v>320</v>
      </c>
      <c r="J640">
        <v>441</v>
      </c>
      <c r="K640">
        <v>113</v>
      </c>
      <c r="L640">
        <v>0</v>
      </c>
      <c r="M640">
        <v>4888</v>
      </c>
      <c r="N640">
        <v>40</v>
      </c>
    </row>
    <row r="641" spans="1:14">
      <c r="A641" t="str">
        <f t="shared" si="9"/>
        <v>3671.8</v>
      </c>
      <c r="B641">
        <v>3671</v>
      </c>
      <c r="C641" t="s">
        <v>182</v>
      </c>
      <c r="D641" t="s">
        <v>183</v>
      </c>
      <c r="E641" t="s">
        <v>220</v>
      </c>
      <c r="F641">
        <v>8</v>
      </c>
      <c r="G641">
        <v>2017</v>
      </c>
      <c r="H641">
        <v>4182</v>
      </c>
      <c r="I641">
        <v>285</v>
      </c>
      <c r="J641">
        <v>285</v>
      </c>
      <c r="K641">
        <v>104</v>
      </c>
      <c r="L641">
        <v>0</v>
      </c>
      <c r="M641">
        <v>4856</v>
      </c>
      <c r="N641">
        <v>41</v>
      </c>
    </row>
    <row r="642" spans="1:14">
      <c r="A642" t="str">
        <f t="shared" si="9"/>
        <v>3681.8</v>
      </c>
      <c r="B642">
        <v>3681</v>
      </c>
      <c r="C642" t="s">
        <v>92</v>
      </c>
      <c r="D642" t="s">
        <v>93</v>
      </c>
      <c r="E642" t="s">
        <v>220</v>
      </c>
      <c r="F642">
        <v>8</v>
      </c>
      <c r="G642">
        <v>2017</v>
      </c>
      <c r="H642">
        <v>5355</v>
      </c>
      <c r="I642">
        <v>1108</v>
      </c>
      <c r="J642">
        <v>1032</v>
      </c>
      <c r="K642">
        <v>0</v>
      </c>
      <c r="L642">
        <v>0</v>
      </c>
      <c r="M642">
        <v>7495</v>
      </c>
      <c r="N642">
        <v>40</v>
      </c>
    </row>
    <row r="643" spans="1:14">
      <c r="A643" t="str">
        <f t="shared" ref="A643:A706" si="10">$B643&amp;"."&amp;F643</f>
        <v>3686.8</v>
      </c>
      <c r="B643">
        <v>3686</v>
      </c>
      <c r="C643" t="s">
        <v>166</v>
      </c>
      <c r="D643" t="s">
        <v>167</v>
      </c>
      <c r="E643" t="s">
        <v>220</v>
      </c>
      <c r="F643">
        <v>8</v>
      </c>
      <c r="G643">
        <v>2017</v>
      </c>
      <c r="H643">
        <v>2679</v>
      </c>
      <c r="I643">
        <v>335</v>
      </c>
      <c r="J643">
        <v>434</v>
      </c>
      <c r="K643">
        <v>131</v>
      </c>
      <c r="L643">
        <v>0</v>
      </c>
      <c r="M643">
        <v>3579</v>
      </c>
      <c r="N643">
        <v>40</v>
      </c>
    </row>
    <row r="644" spans="1:14">
      <c r="A644" t="str">
        <f t="shared" si="10"/>
        <v>3841.8</v>
      </c>
      <c r="B644">
        <v>3841</v>
      </c>
      <c r="C644" t="s">
        <v>186</v>
      </c>
      <c r="D644" t="s">
        <v>187</v>
      </c>
      <c r="E644" t="s">
        <v>220</v>
      </c>
      <c r="F644">
        <v>8</v>
      </c>
      <c r="G644">
        <v>2017</v>
      </c>
      <c r="H644">
        <v>1399</v>
      </c>
      <c r="I644">
        <v>220</v>
      </c>
      <c r="J644">
        <v>187</v>
      </c>
      <c r="K644">
        <v>142</v>
      </c>
      <c r="L644">
        <v>0</v>
      </c>
      <c r="M644">
        <v>1948</v>
      </c>
      <c r="N644">
        <v>33</v>
      </c>
    </row>
    <row r="645" spans="1:14">
      <c r="A645" t="str">
        <f t="shared" si="10"/>
        <v>3915.8</v>
      </c>
      <c r="B645">
        <v>3915</v>
      </c>
      <c r="C645" t="s">
        <v>94</v>
      </c>
      <c r="D645" t="s">
        <v>95</v>
      </c>
      <c r="E645" t="s">
        <v>220</v>
      </c>
      <c r="F645">
        <v>8</v>
      </c>
      <c r="G645">
        <v>2017</v>
      </c>
      <c r="H645">
        <v>1818</v>
      </c>
      <c r="I645">
        <v>99</v>
      </c>
      <c r="J645">
        <v>121</v>
      </c>
      <c r="K645">
        <v>11</v>
      </c>
      <c r="L645">
        <v>0</v>
      </c>
      <c r="M645">
        <v>2049</v>
      </c>
      <c r="N645">
        <v>41</v>
      </c>
    </row>
    <row r="646" spans="1:14">
      <c r="A646" t="str">
        <f t="shared" si="10"/>
        <v>4020.8</v>
      </c>
      <c r="B646">
        <v>4020</v>
      </c>
      <c r="C646" t="s">
        <v>98</v>
      </c>
      <c r="D646" t="s">
        <v>99</v>
      </c>
      <c r="E646" t="s">
        <v>220</v>
      </c>
      <c r="F646">
        <v>8</v>
      </c>
      <c r="G646">
        <v>2017</v>
      </c>
      <c r="H646">
        <v>3892</v>
      </c>
      <c r="I646">
        <v>356</v>
      </c>
      <c r="J646">
        <v>599</v>
      </c>
      <c r="K646">
        <v>54</v>
      </c>
      <c r="L646">
        <v>0</v>
      </c>
      <c r="M646">
        <v>4901</v>
      </c>
      <c r="N646">
        <v>34</v>
      </c>
    </row>
    <row r="647" spans="1:14">
      <c r="A647" t="str">
        <f t="shared" si="10"/>
        <v>4065.8</v>
      </c>
      <c r="B647">
        <v>4065</v>
      </c>
      <c r="C647" t="s">
        <v>96</v>
      </c>
      <c r="D647" t="s">
        <v>97</v>
      </c>
      <c r="E647" t="s">
        <v>220</v>
      </c>
      <c r="F647">
        <v>8</v>
      </c>
      <c r="G647">
        <v>2017</v>
      </c>
      <c r="H647">
        <v>3734</v>
      </c>
      <c r="I647">
        <v>176</v>
      </c>
      <c r="J647">
        <v>174</v>
      </c>
      <c r="K647">
        <v>24</v>
      </c>
      <c r="L647">
        <v>0</v>
      </c>
      <c r="M647">
        <v>4108</v>
      </c>
      <c r="N647">
        <v>37</v>
      </c>
    </row>
    <row r="648" spans="1:14">
      <c r="A648" t="str">
        <f t="shared" si="10"/>
        <v>4190.8</v>
      </c>
      <c r="B648">
        <v>4190</v>
      </c>
      <c r="C648" t="s">
        <v>158</v>
      </c>
      <c r="D648" t="s">
        <v>41</v>
      </c>
      <c r="E648" t="s">
        <v>220</v>
      </c>
      <c r="F648">
        <v>8</v>
      </c>
      <c r="G648">
        <v>2017</v>
      </c>
      <c r="H648">
        <v>4582</v>
      </c>
      <c r="I648">
        <v>418</v>
      </c>
      <c r="J648">
        <v>572</v>
      </c>
      <c r="K648">
        <v>67</v>
      </c>
      <c r="L648">
        <v>0</v>
      </c>
      <c r="M648">
        <v>5639</v>
      </c>
      <c r="N648">
        <v>38</v>
      </c>
    </row>
    <row r="649" spans="1:14">
      <c r="A649" t="str">
        <f t="shared" si="10"/>
        <v>4475.8</v>
      </c>
      <c r="B649">
        <v>4475</v>
      </c>
      <c r="C649" t="s">
        <v>100</v>
      </c>
      <c r="D649" t="s">
        <v>44</v>
      </c>
      <c r="E649" t="s">
        <v>220</v>
      </c>
      <c r="F649">
        <v>8</v>
      </c>
      <c r="G649">
        <v>2017</v>
      </c>
      <c r="H649">
        <v>3374</v>
      </c>
      <c r="I649">
        <v>469</v>
      </c>
      <c r="J649">
        <v>271</v>
      </c>
      <c r="K649">
        <v>52</v>
      </c>
      <c r="L649">
        <v>0</v>
      </c>
      <c r="M649">
        <v>4166</v>
      </c>
      <c r="N649">
        <v>38</v>
      </c>
    </row>
    <row r="650" spans="1:14">
      <c r="A650" t="str">
        <f t="shared" si="10"/>
        <v>4630.8</v>
      </c>
      <c r="B650">
        <v>4630</v>
      </c>
      <c r="C650" t="s">
        <v>151</v>
      </c>
      <c r="D650" t="s">
        <v>153</v>
      </c>
      <c r="E650" t="s">
        <v>220</v>
      </c>
      <c r="F650">
        <v>8</v>
      </c>
      <c r="G650">
        <v>2017</v>
      </c>
      <c r="H650">
        <v>2792</v>
      </c>
      <c r="I650">
        <v>127</v>
      </c>
      <c r="J650">
        <v>-149</v>
      </c>
      <c r="K650">
        <v>23</v>
      </c>
      <c r="L650">
        <v>0</v>
      </c>
      <c r="M650">
        <v>2793</v>
      </c>
      <c r="N650">
        <v>41</v>
      </c>
    </row>
    <row r="651" spans="1:14">
      <c r="A651" t="str">
        <f t="shared" si="10"/>
        <v>5429.8</v>
      </c>
      <c r="B651">
        <v>5429</v>
      </c>
      <c r="C651" t="s">
        <v>74</v>
      </c>
      <c r="D651" t="s">
        <v>75</v>
      </c>
      <c r="E651" t="s">
        <v>220</v>
      </c>
      <c r="F651">
        <v>8</v>
      </c>
      <c r="G651">
        <v>2017</v>
      </c>
      <c r="H651">
        <v>2560</v>
      </c>
      <c r="I651">
        <v>369</v>
      </c>
      <c r="J651">
        <v>261</v>
      </c>
      <c r="K651">
        <v>0</v>
      </c>
      <c r="L651">
        <v>0</v>
      </c>
      <c r="M651">
        <v>3190</v>
      </c>
      <c r="N651">
        <v>34</v>
      </c>
    </row>
    <row r="652" spans="1:14">
      <c r="A652" t="str">
        <f t="shared" si="10"/>
        <v>5436.8</v>
      </c>
      <c r="B652">
        <v>5436</v>
      </c>
      <c r="C652" t="s">
        <v>103</v>
      </c>
      <c r="D652" t="s">
        <v>104</v>
      </c>
      <c r="E652" t="s">
        <v>220</v>
      </c>
      <c r="F652">
        <v>8</v>
      </c>
      <c r="G652">
        <v>2017</v>
      </c>
      <c r="H652">
        <v>1219</v>
      </c>
      <c r="I652">
        <v>161</v>
      </c>
      <c r="J652">
        <v>79</v>
      </c>
      <c r="K652">
        <v>88</v>
      </c>
      <c r="L652">
        <v>0</v>
      </c>
      <c r="M652">
        <v>1547</v>
      </c>
      <c r="N652">
        <v>33</v>
      </c>
    </row>
    <row r="653" spans="1:14">
      <c r="A653" t="str">
        <f t="shared" si="10"/>
        <v>5481.8</v>
      </c>
      <c r="B653">
        <v>5481</v>
      </c>
      <c r="C653" t="s">
        <v>105</v>
      </c>
      <c r="D653" t="s">
        <v>42</v>
      </c>
      <c r="E653" t="s">
        <v>220</v>
      </c>
      <c r="F653">
        <v>8</v>
      </c>
      <c r="G653">
        <v>2017</v>
      </c>
      <c r="H653">
        <v>607</v>
      </c>
      <c r="I653">
        <v>0</v>
      </c>
      <c r="J653">
        <v>0</v>
      </c>
      <c r="K653">
        <v>0</v>
      </c>
      <c r="L653">
        <v>0</v>
      </c>
      <c r="M653">
        <v>607</v>
      </c>
      <c r="N653">
        <v>34</v>
      </c>
    </row>
    <row r="654" spans="1:14">
      <c r="A654" t="str">
        <f t="shared" si="10"/>
        <v>5532.8</v>
      </c>
      <c r="B654">
        <v>5532</v>
      </c>
      <c r="C654" t="s">
        <v>59</v>
      </c>
      <c r="D654" t="s">
        <v>60</v>
      </c>
      <c r="E654" t="s">
        <v>220</v>
      </c>
      <c r="F654">
        <v>8</v>
      </c>
      <c r="G654">
        <v>2017</v>
      </c>
      <c r="H654">
        <v>1328</v>
      </c>
      <c r="I654">
        <v>136</v>
      </c>
      <c r="J654">
        <v>155</v>
      </c>
      <c r="K654">
        <v>38</v>
      </c>
      <c r="L654">
        <v>0</v>
      </c>
      <c r="M654">
        <v>1657</v>
      </c>
      <c r="N654">
        <v>40</v>
      </c>
    </row>
    <row r="655" spans="1:14">
      <c r="A655" t="str">
        <f t="shared" si="10"/>
        <v>5550.8</v>
      </c>
      <c r="B655">
        <v>5550</v>
      </c>
      <c r="C655" t="s">
        <v>83</v>
      </c>
      <c r="D655" t="s">
        <v>43</v>
      </c>
      <c r="E655" t="s">
        <v>220</v>
      </c>
      <c r="F655">
        <v>8</v>
      </c>
      <c r="G655">
        <v>2017</v>
      </c>
      <c r="H655">
        <v>4846</v>
      </c>
      <c r="I655">
        <v>642</v>
      </c>
      <c r="J655">
        <v>1283</v>
      </c>
      <c r="K655">
        <v>46</v>
      </c>
      <c r="L655">
        <v>0</v>
      </c>
      <c r="M655">
        <v>6817</v>
      </c>
      <c r="N655">
        <v>38</v>
      </c>
    </row>
    <row r="656" spans="1:14">
      <c r="A656" t="str">
        <f t="shared" si="10"/>
        <v>6065.8</v>
      </c>
      <c r="B656">
        <v>6065</v>
      </c>
      <c r="C656" t="s">
        <v>106</v>
      </c>
      <c r="D656" t="s">
        <v>107</v>
      </c>
      <c r="E656" t="s">
        <v>220</v>
      </c>
      <c r="F656">
        <v>8</v>
      </c>
      <c r="G656">
        <v>2017</v>
      </c>
      <c r="H656">
        <v>2275</v>
      </c>
      <c r="I656">
        <v>91</v>
      </c>
      <c r="J656">
        <v>199</v>
      </c>
      <c r="K656">
        <v>0</v>
      </c>
      <c r="L656">
        <v>0</v>
      </c>
      <c r="M656">
        <v>2565</v>
      </c>
      <c r="N656">
        <v>33</v>
      </c>
    </row>
    <row r="657" spans="1:14">
      <c r="A657" t="str">
        <f t="shared" si="10"/>
        <v>6219.8</v>
      </c>
      <c r="B657">
        <v>6219</v>
      </c>
      <c r="C657" t="s">
        <v>110</v>
      </c>
      <c r="D657" t="s">
        <v>29</v>
      </c>
      <c r="E657" t="s">
        <v>220</v>
      </c>
      <c r="F657">
        <v>8</v>
      </c>
      <c r="G657">
        <v>2017</v>
      </c>
      <c r="H657">
        <v>2211</v>
      </c>
      <c r="I657">
        <v>150</v>
      </c>
      <c r="J657">
        <v>81</v>
      </c>
      <c r="K657">
        <v>0</v>
      </c>
      <c r="L657">
        <v>0</v>
      </c>
      <c r="M657">
        <v>2442</v>
      </c>
      <c r="N657">
        <v>37</v>
      </c>
    </row>
    <row r="658" spans="1:14">
      <c r="A658" t="str">
        <f t="shared" si="10"/>
        <v>6690.8</v>
      </c>
      <c r="B658">
        <v>6690</v>
      </c>
      <c r="C658" t="s">
        <v>111</v>
      </c>
      <c r="D658" t="s">
        <v>112</v>
      </c>
      <c r="E658" t="s">
        <v>220</v>
      </c>
      <c r="F658">
        <v>8</v>
      </c>
      <c r="G658">
        <v>2017</v>
      </c>
      <c r="H658">
        <v>6073</v>
      </c>
      <c r="I658">
        <v>480</v>
      </c>
      <c r="J658">
        <v>494</v>
      </c>
      <c r="K658">
        <v>88</v>
      </c>
      <c r="L658">
        <v>0</v>
      </c>
      <c r="M658">
        <v>7135</v>
      </c>
      <c r="N658">
        <v>34</v>
      </c>
    </row>
    <row r="659" spans="1:14">
      <c r="A659" t="str">
        <f t="shared" si="10"/>
        <v>6691.8</v>
      </c>
      <c r="B659">
        <v>6691</v>
      </c>
      <c r="C659" t="s">
        <v>113</v>
      </c>
      <c r="D659" t="s">
        <v>114</v>
      </c>
      <c r="E659" t="s">
        <v>220</v>
      </c>
      <c r="F659">
        <v>8</v>
      </c>
      <c r="G659">
        <v>2017</v>
      </c>
      <c r="H659">
        <v>4206</v>
      </c>
      <c r="I659">
        <v>879</v>
      </c>
      <c r="J659">
        <v>379</v>
      </c>
      <c r="K659">
        <v>96</v>
      </c>
      <c r="L659">
        <v>0</v>
      </c>
      <c r="M659">
        <v>5560</v>
      </c>
      <c r="N659">
        <v>34</v>
      </c>
    </row>
    <row r="660" spans="1:14">
      <c r="A660" t="str">
        <f t="shared" si="10"/>
        <v>6735.8</v>
      </c>
      <c r="B660">
        <v>6735</v>
      </c>
      <c r="C660" t="s">
        <v>102</v>
      </c>
      <c r="D660" t="s">
        <v>34</v>
      </c>
      <c r="E660" t="s">
        <v>220</v>
      </c>
      <c r="F660">
        <v>8</v>
      </c>
      <c r="G660">
        <v>2017</v>
      </c>
      <c r="H660">
        <v>1816</v>
      </c>
      <c r="I660">
        <v>151</v>
      </c>
      <c r="J660">
        <v>92</v>
      </c>
      <c r="K660">
        <v>9</v>
      </c>
      <c r="L660">
        <v>0</v>
      </c>
      <c r="M660">
        <v>2068</v>
      </c>
      <c r="N660">
        <v>40</v>
      </c>
    </row>
    <row r="661" spans="1:14">
      <c r="A661" t="str">
        <f t="shared" si="10"/>
        <v>6830.8</v>
      </c>
      <c r="B661">
        <v>6830</v>
      </c>
      <c r="C661" t="s">
        <v>101</v>
      </c>
      <c r="D661" t="s">
        <v>37</v>
      </c>
      <c r="E661" t="s">
        <v>220</v>
      </c>
      <c r="F661">
        <v>8</v>
      </c>
      <c r="G661">
        <v>2017</v>
      </c>
      <c r="H661">
        <v>3202</v>
      </c>
      <c r="I661">
        <v>388</v>
      </c>
      <c r="J661">
        <v>274</v>
      </c>
      <c r="K661">
        <v>0</v>
      </c>
      <c r="L661">
        <v>0</v>
      </c>
      <c r="M661">
        <v>3864</v>
      </c>
      <c r="N661">
        <v>34</v>
      </c>
    </row>
    <row r="662" spans="1:14">
      <c r="A662" t="str">
        <f t="shared" si="10"/>
        <v>6887.8</v>
      </c>
      <c r="B662">
        <v>6887</v>
      </c>
      <c r="C662" t="s">
        <v>115</v>
      </c>
      <c r="D662" t="s">
        <v>116</v>
      </c>
      <c r="E662" t="s">
        <v>220</v>
      </c>
      <c r="F662">
        <v>8</v>
      </c>
      <c r="G662">
        <v>2017</v>
      </c>
      <c r="H662">
        <v>4567</v>
      </c>
      <c r="I662">
        <v>349</v>
      </c>
      <c r="J662">
        <v>249</v>
      </c>
      <c r="K662">
        <v>46</v>
      </c>
      <c r="L662">
        <v>0</v>
      </c>
      <c r="M662">
        <v>5211</v>
      </c>
      <c r="N662">
        <v>38</v>
      </c>
    </row>
    <row r="663" spans="1:14">
      <c r="A663" t="str">
        <f t="shared" si="10"/>
        <v>7064.8</v>
      </c>
      <c r="B663">
        <v>7064</v>
      </c>
      <c r="C663" t="s">
        <v>87</v>
      </c>
      <c r="D663" t="s">
        <v>40</v>
      </c>
      <c r="E663" t="s">
        <v>220</v>
      </c>
      <c r="F663">
        <v>8</v>
      </c>
      <c r="G663">
        <v>2017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33</v>
      </c>
    </row>
    <row r="664" spans="1:14">
      <c r="A664" t="str">
        <f t="shared" si="10"/>
        <v>7076.8</v>
      </c>
      <c r="B664">
        <v>7076</v>
      </c>
      <c r="C664" t="s">
        <v>249</v>
      </c>
      <c r="D664" t="s">
        <v>250</v>
      </c>
      <c r="E664" t="s">
        <v>220</v>
      </c>
      <c r="F664">
        <v>8</v>
      </c>
      <c r="G664">
        <v>2017</v>
      </c>
      <c r="H664">
        <v>1443</v>
      </c>
      <c r="I664">
        <v>159</v>
      </c>
      <c r="J664">
        <v>90</v>
      </c>
      <c r="K664">
        <v>24</v>
      </c>
      <c r="L664">
        <v>0</v>
      </c>
      <c r="M664">
        <v>1716</v>
      </c>
      <c r="N664">
        <v>38</v>
      </c>
    </row>
    <row r="665" spans="1:14">
      <c r="A665" t="str">
        <f t="shared" si="10"/>
        <v>7081.8</v>
      </c>
      <c r="B665">
        <v>7081</v>
      </c>
      <c r="C665" t="s">
        <v>245</v>
      </c>
      <c r="D665" t="s">
        <v>246</v>
      </c>
      <c r="E665" t="s">
        <v>220</v>
      </c>
      <c r="F665">
        <v>8</v>
      </c>
      <c r="G665">
        <v>2017</v>
      </c>
      <c r="H665">
        <v>751</v>
      </c>
      <c r="I665">
        <v>-23</v>
      </c>
      <c r="J665">
        <v>0</v>
      </c>
      <c r="K665">
        <v>0</v>
      </c>
      <c r="L665">
        <v>0</v>
      </c>
      <c r="M665">
        <v>728</v>
      </c>
      <c r="N665">
        <v>34</v>
      </c>
    </row>
    <row r="666" spans="1:14">
      <c r="A666" t="str">
        <f t="shared" si="10"/>
        <v>7115.8</v>
      </c>
      <c r="B666">
        <v>7115</v>
      </c>
      <c r="C666" t="s">
        <v>117</v>
      </c>
      <c r="D666" t="s">
        <v>118</v>
      </c>
      <c r="E666" t="s">
        <v>220</v>
      </c>
      <c r="F666">
        <v>8</v>
      </c>
      <c r="G666">
        <v>2017</v>
      </c>
      <c r="H666">
        <v>1667</v>
      </c>
      <c r="I666">
        <v>590</v>
      </c>
      <c r="J666">
        <v>236</v>
      </c>
      <c r="K666">
        <v>58</v>
      </c>
      <c r="L666">
        <v>0</v>
      </c>
      <c r="M666">
        <v>2551</v>
      </c>
      <c r="N666">
        <v>40</v>
      </c>
    </row>
    <row r="667" spans="1:14">
      <c r="A667" t="str">
        <f t="shared" si="10"/>
        <v>7206.8</v>
      </c>
      <c r="B667">
        <v>7206</v>
      </c>
      <c r="C667" t="s">
        <v>119</v>
      </c>
      <c r="D667" t="s">
        <v>31</v>
      </c>
      <c r="E667" t="s">
        <v>220</v>
      </c>
      <c r="F667">
        <v>8</v>
      </c>
      <c r="G667">
        <v>2017</v>
      </c>
      <c r="H667">
        <v>2350</v>
      </c>
      <c r="I667">
        <v>122</v>
      </c>
      <c r="J667">
        <v>105</v>
      </c>
      <c r="K667">
        <v>0</v>
      </c>
      <c r="L667">
        <v>0</v>
      </c>
      <c r="M667">
        <v>2577</v>
      </c>
      <c r="N667">
        <v>41</v>
      </c>
    </row>
    <row r="668" spans="1:14">
      <c r="A668" t="str">
        <f t="shared" si="10"/>
        <v>7355.8</v>
      </c>
      <c r="B668">
        <v>7355</v>
      </c>
      <c r="C668" t="s">
        <v>168</v>
      </c>
      <c r="D668" t="s">
        <v>33</v>
      </c>
      <c r="E668" t="s">
        <v>220</v>
      </c>
      <c r="F668">
        <v>8</v>
      </c>
      <c r="G668">
        <v>2017</v>
      </c>
      <c r="H668">
        <v>4793</v>
      </c>
      <c r="I668">
        <v>544</v>
      </c>
      <c r="J668">
        <v>554</v>
      </c>
      <c r="K668">
        <v>201</v>
      </c>
      <c r="L668">
        <v>0</v>
      </c>
      <c r="M668">
        <v>6092</v>
      </c>
      <c r="N668">
        <v>38</v>
      </c>
    </row>
    <row r="669" spans="1:14">
      <c r="A669" t="str">
        <f t="shared" si="10"/>
        <v>7625.8</v>
      </c>
      <c r="B669">
        <v>7625</v>
      </c>
      <c r="C669" t="s">
        <v>120</v>
      </c>
      <c r="D669" t="s">
        <v>27</v>
      </c>
      <c r="E669" t="s">
        <v>220</v>
      </c>
      <c r="F669">
        <v>8</v>
      </c>
      <c r="G669">
        <v>2017</v>
      </c>
      <c r="H669">
        <v>4915</v>
      </c>
      <c r="I669">
        <v>467</v>
      </c>
      <c r="J669">
        <v>510</v>
      </c>
      <c r="K669">
        <v>78</v>
      </c>
      <c r="L669">
        <v>0</v>
      </c>
      <c r="M669">
        <v>5970</v>
      </c>
      <c r="N669">
        <v>41</v>
      </c>
    </row>
    <row r="670" spans="1:14">
      <c r="A670" t="str">
        <f t="shared" si="10"/>
        <v>7780.8</v>
      </c>
      <c r="B670">
        <v>7780</v>
      </c>
      <c r="C670" t="s">
        <v>123</v>
      </c>
      <c r="D670" t="s">
        <v>124</v>
      </c>
      <c r="E670" t="s">
        <v>220</v>
      </c>
      <c r="F670">
        <v>8</v>
      </c>
      <c r="G670">
        <v>2017</v>
      </c>
      <c r="H670">
        <v>4534</v>
      </c>
      <c r="I670">
        <v>243</v>
      </c>
      <c r="J670">
        <v>271</v>
      </c>
      <c r="K670">
        <v>75</v>
      </c>
      <c r="L670">
        <v>0</v>
      </c>
      <c r="M670">
        <v>5123</v>
      </c>
      <c r="N670">
        <v>33</v>
      </c>
    </row>
    <row r="671" spans="1:14">
      <c r="A671" t="str">
        <f t="shared" si="10"/>
        <v>7781.8</v>
      </c>
      <c r="B671">
        <v>7781</v>
      </c>
      <c r="C671" t="s">
        <v>66</v>
      </c>
      <c r="D671" t="s">
        <v>35</v>
      </c>
      <c r="E671" t="s">
        <v>220</v>
      </c>
      <c r="F671">
        <v>8</v>
      </c>
      <c r="G671">
        <v>2017</v>
      </c>
      <c r="H671">
        <v>4534</v>
      </c>
      <c r="I671">
        <v>348</v>
      </c>
      <c r="J671">
        <v>359</v>
      </c>
      <c r="K671">
        <v>119</v>
      </c>
      <c r="L671">
        <v>0</v>
      </c>
      <c r="M671">
        <v>5360</v>
      </c>
      <c r="N671">
        <v>41</v>
      </c>
    </row>
    <row r="672" spans="1:14">
      <c r="A672" t="str">
        <f t="shared" si="10"/>
        <v>7808.8</v>
      </c>
      <c r="B672">
        <v>7808</v>
      </c>
      <c r="C672" t="s">
        <v>137</v>
      </c>
      <c r="D672" t="s">
        <v>125</v>
      </c>
      <c r="E672" t="s">
        <v>220</v>
      </c>
      <c r="F672">
        <v>8</v>
      </c>
      <c r="G672">
        <v>2017</v>
      </c>
      <c r="H672">
        <v>1923</v>
      </c>
      <c r="I672">
        <v>288</v>
      </c>
      <c r="J672">
        <v>341</v>
      </c>
      <c r="K672">
        <v>97</v>
      </c>
      <c r="L672">
        <v>0</v>
      </c>
      <c r="M672">
        <v>2649</v>
      </c>
      <c r="N672">
        <v>32</v>
      </c>
    </row>
    <row r="673" spans="1:14">
      <c r="A673" t="str">
        <f t="shared" si="10"/>
        <v>7810.8</v>
      </c>
      <c r="B673">
        <v>7810</v>
      </c>
      <c r="C673" t="s">
        <v>126</v>
      </c>
      <c r="D673" t="s">
        <v>127</v>
      </c>
      <c r="E673" t="s">
        <v>220</v>
      </c>
      <c r="F673">
        <v>8</v>
      </c>
      <c r="G673">
        <v>2017</v>
      </c>
      <c r="H673">
        <v>591</v>
      </c>
      <c r="I673">
        <v>0</v>
      </c>
      <c r="J673">
        <v>-16</v>
      </c>
      <c r="K673">
        <v>0</v>
      </c>
      <c r="L673">
        <v>0</v>
      </c>
      <c r="M673">
        <v>575</v>
      </c>
      <c r="N673">
        <v>33</v>
      </c>
    </row>
    <row r="674" spans="1:14">
      <c r="A674" t="str">
        <f t="shared" si="10"/>
        <v>7823.8</v>
      </c>
      <c r="B674">
        <v>7823</v>
      </c>
      <c r="C674" t="s">
        <v>121</v>
      </c>
      <c r="D674" t="s">
        <v>122</v>
      </c>
      <c r="E674" t="s">
        <v>220</v>
      </c>
      <c r="F674">
        <v>8</v>
      </c>
      <c r="G674">
        <v>2017</v>
      </c>
      <c r="H674">
        <v>2265</v>
      </c>
      <c r="I674">
        <v>196</v>
      </c>
      <c r="J674">
        <v>144</v>
      </c>
      <c r="K674">
        <v>34</v>
      </c>
      <c r="L674">
        <v>0</v>
      </c>
      <c r="M674">
        <v>2639</v>
      </c>
      <c r="N674">
        <v>32</v>
      </c>
    </row>
    <row r="675" spans="1:14">
      <c r="A675" t="str">
        <f t="shared" si="10"/>
        <v>7830.8</v>
      </c>
      <c r="B675">
        <v>7830</v>
      </c>
      <c r="C675" t="s">
        <v>134</v>
      </c>
      <c r="D675" t="s">
        <v>135</v>
      </c>
      <c r="E675" t="s">
        <v>220</v>
      </c>
      <c r="F675">
        <v>8</v>
      </c>
      <c r="G675">
        <v>2017</v>
      </c>
      <c r="H675">
        <v>2903</v>
      </c>
      <c r="I675">
        <v>252</v>
      </c>
      <c r="J675">
        <v>195</v>
      </c>
      <c r="K675">
        <v>53</v>
      </c>
      <c r="L675">
        <v>0</v>
      </c>
      <c r="M675">
        <v>3403</v>
      </c>
      <c r="N675">
        <v>34</v>
      </c>
    </row>
    <row r="676" spans="1:14">
      <c r="A676" t="str">
        <f t="shared" si="10"/>
        <v>7860.8</v>
      </c>
      <c r="B676">
        <v>7860</v>
      </c>
      <c r="C676" t="s">
        <v>128</v>
      </c>
      <c r="D676" t="s">
        <v>30</v>
      </c>
      <c r="E676" t="s">
        <v>220</v>
      </c>
      <c r="F676">
        <v>8</v>
      </c>
      <c r="G676">
        <v>2017</v>
      </c>
      <c r="H676">
        <v>2247</v>
      </c>
      <c r="I676">
        <v>98</v>
      </c>
      <c r="J676">
        <v>319</v>
      </c>
      <c r="K676">
        <v>34</v>
      </c>
      <c r="L676">
        <v>0</v>
      </c>
      <c r="M676">
        <v>2698</v>
      </c>
      <c r="N676">
        <v>33</v>
      </c>
    </row>
    <row r="677" spans="1:14">
      <c r="A677" t="str">
        <f t="shared" si="10"/>
        <v>7958.8</v>
      </c>
      <c r="B677">
        <v>7958</v>
      </c>
      <c r="C677" t="s">
        <v>169</v>
      </c>
      <c r="D677" t="s">
        <v>20</v>
      </c>
      <c r="E677" t="s">
        <v>220</v>
      </c>
      <c r="F677">
        <v>8</v>
      </c>
      <c r="G677">
        <v>2017</v>
      </c>
      <c r="H677">
        <v>2122</v>
      </c>
      <c r="I677">
        <v>165</v>
      </c>
      <c r="J677">
        <v>68</v>
      </c>
      <c r="K677">
        <v>17</v>
      </c>
      <c r="L677">
        <v>0</v>
      </c>
      <c r="M677">
        <v>2372</v>
      </c>
      <c r="N677">
        <v>33</v>
      </c>
    </row>
    <row r="678" spans="1:14">
      <c r="A678" t="str">
        <f t="shared" si="10"/>
        <v>7964.8</v>
      </c>
      <c r="B678">
        <v>7964</v>
      </c>
      <c r="C678" t="s">
        <v>130</v>
      </c>
      <c r="D678" t="s">
        <v>131</v>
      </c>
      <c r="E678" t="s">
        <v>220</v>
      </c>
      <c r="F678">
        <v>8</v>
      </c>
      <c r="G678">
        <v>2017</v>
      </c>
      <c r="H678">
        <v>1738</v>
      </c>
      <c r="I678">
        <v>224</v>
      </c>
      <c r="J678">
        <v>297</v>
      </c>
      <c r="K678">
        <v>0</v>
      </c>
      <c r="L678">
        <v>0</v>
      </c>
      <c r="M678">
        <v>2259</v>
      </c>
      <c r="N678">
        <v>41</v>
      </c>
    </row>
    <row r="679" spans="1:14">
      <c r="A679" t="str">
        <f t="shared" si="10"/>
        <v>8118.8</v>
      </c>
      <c r="B679">
        <v>8118</v>
      </c>
      <c r="C679" t="s">
        <v>129</v>
      </c>
      <c r="D679" t="s">
        <v>28</v>
      </c>
      <c r="E679" t="s">
        <v>220</v>
      </c>
      <c r="F679">
        <v>8</v>
      </c>
      <c r="G679">
        <v>2017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40</v>
      </c>
    </row>
    <row r="680" spans="1:14">
      <c r="A680" t="str">
        <f t="shared" si="10"/>
        <v>8135.8</v>
      </c>
      <c r="B680">
        <v>8135</v>
      </c>
      <c r="C680" t="s">
        <v>136</v>
      </c>
      <c r="D680" t="s">
        <v>38</v>
      </c>
      <c r="E680" t="s">
        <v>220</v>
      </c>
      <c r="F680">
        <v>8</v>
      </c>
      <c r="G680">
        <v>2017</v>
      </c>
      <c r="H680">
        <v>2084</v>
      </c>
      <c r="I680">
        <v>73</v>
      </c>
      <c r="J680">
        <v>95</v>
      </c>
      <c r="K680">
        <v>28</v>
      </c>
      <c r="L680">
        <v>0</v>
      </c>
      <c r="M680">
        <v>2280</v>
      </c>
      <c r="N680">
        <v>33</v>
      </c>
    </row>
    <row r="681" spans="1:14">
      <c r="A681" t="str">
        <f t="shared" si="10"/>
        <v>8240.8</v>
      </c>
      <c r="B681">
        <v>8240</v>
      </c>
      <c r="C681" t="s">
        <v>55</v>
      </c>
      <c r="D681" t="s">
        <v>56</v>
      </c>
      <c r="E681" t="s">
        <v>220</v>
      </c>
      <c r="F681">
        <v>8</v>
      </c>
      <c r="G681">
        <v>2017</v>
      </c>
      <c r="H681">
        <v>374</v>
      </c>
      <c r="I681">
        <v>0</v>
      </c>
      <c r="J681">
        <v>-93</v>
      </c>
      <c r="K681">
        <v>0</v>
      </c>
      <c r="L681">
        <v>0</v>
      </c>
      <c r="M681">
        <v>281</v>
      </c>
      <c r="N681">
        <v>40</v>
      </c>
    </row>
    <row r="682" spans="1:14">
      <c r="A682" t="str">
        <f t="shared" si="10"/>
        <v>8344.8</v>
      </c>
      <c r="B682">
        <v>8344</v>
      </c>
      <c r="C682" t="s">
        <v>108</v>
      </c>
      <c r="D682" t="s">
        <v>109</v>
      </c>
      <c r="E682" t="s">
        <v>220</v>
      </c>
      <c r="F682">
        <v>8</v>
      </c>
      <c r="G682">
        <v>2017</v>
      </c>
      <c r="H682">
        <v>986</v>
      </c>
      <c r="I682">
        <v>183</v>
      </c>
      <c r="J682">
        <v>177</v>
      </c>
      <c r="K682">
        <v>0</v>
      </c>
      <c r="L682">
        <v>0</v>
      </c>
      <c r="M682">
        <v>1346</v>
      </c>
      <c r="N682">
        <v>32</v>
      </c>
    </row>
    <row r="683" spans="1:14">
      <c r="A683" t="str">
        <f t="shared" si="10"/>
        <v>8861.8</v>
      </c>
      <c r="B683">
        <v>8861</v>
      </c>
      <c r="C683" t="s">
        <v>140</v>
      </c>
      <c r="D683" t="s">
        <v>141</v>
      </c>
      <c r="E683" t="s">
        <v>220</v>
      </c>
      <c r="F683">
        <v>8</v>
      </c>
      <c r="G683">
        <v>2017</v>
      </c>
      <c r="H683">
        <v>2059</v>
      </c>
      <c r="I683">
        <v>93</v>
      </c>
      <c r="J683">
        <v>66</v>
      </c>
      <c r="K683">
        <v>24</v>
      </c>
      <c r="L683">
        <v>0</v>
      </c>
      <c r="M683">
        <v>2242</v>
      </c>
      <c r="N683">
        <v>41</v>
      </c>
    </row>
    <row r="684" spans="1:14">
      <c r="A684" t="str">
        <f t="shared" si="10"/>
        <v>8995.8</v>
      </c>
      <c r="B684">
        <v>8995</v>
      </c>
      <c r="C684" t="s">
        <v>142</v>
      </c>
      <c r="D684" t="s">
        <v>143</v>
      </c>
      <c r="E684" t="s">
        <v>220</v>
      </c>
      <c r="F684">
        <v>8</v>
      </c>
      <c r="G684">
        <v>2017</v>
      </c>
      <c r="H684">
        <v>2976</v>
      </c>
      <c r="I684">
        <v>412</v>
      </c>
      <c r="J684">
        <v>252</v>
      </c>
      <c r="K684">
        <v>43</v>
      </c>
      <c r="L684">
        <v>0</v>
      </c>
      <c r="M684">
        <v>3683</v>
      </c>
      <c r="N684">
        <v>40</v>
      </c>
    </row>
    <row r="685" spans="1:14">
      <c r="A685" t="str">
        <f t="shared" si="10"/>
        <v>9000.8</v>
      </c>
      <c r="B685">
        <v>9000</v>
      </c>
      <c r="C685" t="s">
        <v>132</v>
      </c>
      <c r="D685" t="s">
        <v>133</v>
      </c>
      <c r="E685" t="s">
        <v>220</v>
      </c>
      <c r="F685">
        <v>8</v>
      </c>
      <c r="G685">
        <v>2017</v>
      </c>
      <c r="H685">
        <v>1235</v>
      </c>
      <c r="I685">
        <v>481</v>
      </c>
      <c r="J685">
        <v>461</v>
      </c>
      <c r="K685">
        <v>74</v>
      </c>
      <c r="L685">
        <v>0</v>
      </c>
      <c r="M685">
        <v>2251</v>
      </c>
      <c r="N685">
        <v>40</v>
      </c>
    </row>
    <row r="686" spans="1:14">
      <c r="A686" t="str">
        <f t="shared" si="10"/>
        <v>9134.8</v>
      </c>
      <c r="B686">
        <v>9134</v>
      </c>
      <c r="C686" t="s">
        <v>144</v>
      </c>
      <c r="D686" t="s">
        <v>145</v>
      </c>
      <c r="E686" t="s">
        <v>220</v>
      </c>
      <c r="F686">
        <v>8</v>
      </c>
      <c r="G686">
        <v>2017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38</v>
      </c>
    </row>
    <row r="687" spans="1:14">
      <c r="A687" t="str">
        <f t="shared" si="10"/>
        <v>9201.8</v>
      </c>
      <c r="B687">
        <v>9201</v>
      </c>
      <c r="C687" t="s">
        <v>247</v>
      </c>
      <c r="D687" t="s">
        <v>170</v>
      </c>
      <c r="E687" t="s">
        <v>220</v>
      </c>
      <c r="F687">
        <v>8</v>
      </c>
      <c r="G687">
        <v>2017</v>
      </c>
      <c r="H687">
        <v>3834</v>
      </c>
      <c r="I687">
        <v>327</v>
      </c>
      <c r="J687">
        <v>183</v>
      </c>
      <c r="K687">
        <v>118</v>
      </c>
      <c r="L687">
        <v>0</v>
      </c>
      <c r="M687">
        <v>4462</v>
      </c>
      <c r="N687">
        <v>33</v>
      </c>
    </row>
    <row r="688" spans="1:14">
      <c r="A688" t="str">
        <f t="shared" si="10"/>
        <v>9234.8</v>
      </c>
      <c r="B688">
        <v>9234</v>
      </c>
      <c r="C688" t="s">
        <v>146</v>
      </c>
      <c r="D688" t="s">
        <v>32</v>
      </c>
      <c r="E688" t="s">
        <v>220</v>
      </c>
      <c r="F688">
        <v>8</v>
      </c>
      <c r="G688">
        <v>2017</v>
      </c>
      <c r="H688">
        <v>3910</v>
      </c>
      <c r="I688">
        <v>358</v>
      </c>
      <c r="J688">
        <v>475</v>
      </c>
      <c r="K688">
        <v>100</v>
      </c>
      <c r="L688">
        <v>0</v>
      </c>
      <c r="M688">
        <v>4843</v>
      </c>
      <c r="N688">
        <v>40</v>
      </c>
    </row>
    <row r="689" spans="1:14">
      <c r="A689" t="str">
        <f t="shared" si="10"/>
        <v>9407.8</v>
      </c>
      <c r="B689">
        <v>9407</v>
      </c>
      <c r="C689" t="s">
        <v>174</v>
      </c>
      <c r="D689" t="s">
        <v>175</v>
      </c>
      <c r="E689" t="s">
        <v>220</v>
      </c>
      <c r="F689">
        <v>8</v>
      </c>
      <c r="G689">
        <v>2017</v>
      </c>
      <c r="H689">
        <v>6455</v>
      </c>
      <c r="I689">
        <v>518</v>
      </c>
      <c r="J689">
        <v>554</v>
      </c>
      <c r="K689">
        <v>188</v>
      </c>
      <c r="L689">
        <v>0</v>
      </c>
      <c r="M689">
        <v>7715</v>
      </c>
      <c r="N689">
        <v>38</v>
      </c>
    </row>
    <row r="690" spans="1:14">
      <c r="A690" t="str">
        <f t="shared" si="10"/>
        <v>9496.8</v>
      </c>
      <c r="B690">
        <v>9496</v>
      </c>
      <c r="C690" t="s">
        <v>71</v>
      </c>
      <c r="D690" t="s">
        <v>21</v>
      </c>
      <c r="E690" t="s">
        <v>220</v>
      </c>
      <c r="F690">
        <v>8</v>
      </c>
      <c r="G690">
        <v>2017</v>
      </c>
      <c r="H690">
        <v>1351</v>
      </c>
      <c r="I690">
        <v>210</v>
      </c>
      <c r="J690">
        <v>100</v>
      </c>
      <c r="K690">
        <v>23</v>
      </c>
      <c r="L690">
        <v>0</v>
      </c>
      <c r="M690">
        <v>1684</v>
      </c>
      <c r="N690">
        <v>37</v>
      </c>
    </row>
    <row r="691" spans="1:14">
      <c r="A691" t="str">
        <f t="shared" si="10"/>
        <v>9497.8</v>
      </c>
      <c r="B691">
        <v>9497</v>
      </c>
      <c r="C691" t="s">
        <v>171</v>
      </c>
      <c r="D691" t="s">
        <v>172</v>
      </c>
      <c r="E691" t="s">
        <v>220</v>
      </c>
      <c r="F691">
        <v>8</v>
      </c>
      <c r="G691">
        <v>2017</v>
      </c>
      <c r="H691">
        <v>2236</v>
      </c>
      <c r="I691">
        <v>469</v>
      </c>
      <c r="J691">
        <v>-378</v>
      </c>
      <c r="K691">
        <v>0</v>
      </c>
      <c r="L691">
        <v>0</v>
      </c>
      <c r="M691">
        <v>2327</v>
      </c>
      <c r="N691">
        <v>41</v>
      </c>
    </row>
    <row r="692" spans="1:14">
      <c r="A692" t="str">
        <f t="shared" si="10"/>
        <v>9730.8</v>
      </c>
      <c r="B692">
        <v>9730</v>
      </c>
      <c r="C692" t="s">
        <v>57</v>
      </c>
      <c r="D692" t="s">
        <v>58</v>
      </c>
      <c r="E692" t="s">
        <v>220</v>
      </c>
      <c r="F692">
        <v>8</v>
      </c>
      <c r="G692">
        <v>2017</v>
      </c>
      <c r="H692">
        <v>2918</v>
      </c>
      <c r="I692">
        <v>392</v>
      </c>
      <c r="J692">
        <v>219</v>
      </c>
      <c r="K692">
        <v>68</v>
      </c>
      <c r="L692">
        <v>0</v>
      </c>
      <c r="M692">
        <v>3597</v>
      </c>
      <c r="N692">
        <v>41</v>
      </c>
    </row>
    <row r="693" spans="1:14">
      <c r="A693" t="str">
        <f t="shared" si="10"/>
        <v>9792.8</v>
      </c>
      <c r="B693">
        <v>9792</v>
      </c>
      <c r="C693" t="s">
        <v>176</v>
      </c>
      <c r="D693" t="s">
        <v>177</v>
      </c>
      <c r="E693" t="s">
        <v>220</v>
      </c>
      <c r="F693">
        <v>8</v>
      </c>
      <c r="G693">
        <v>2017</v>
      </c>
      <c r="H693">
        <v>1502</v>
      </c>
      <c r="I693">
        <v>51</v>
      </c>
      <c r="J693">
        <v>331</v>
      </c>
      <c r="K693">
        <v>0</v>
      </c>
      <c r="L693">
        <v>0</v>
      </c>
      <c r="M693">
        <v>1884</v>
      </c>
      <c r="N693">
        <v>34</v>
      </c>
    </row>
    <row r="694" spans="1:14">
      <c r="A694" t="str">
        <f t="shared" si="10"/>
        <v>9800.8</v>
      </c>
      <c r="B694">
        <v>9800</v>
      </c>
      <c r="C694" t="s">
        <v>45</v>
      </c>
      <c r="D694" t="s">
        <v>46</v>
      </c>
      <c r="E694" t="s">
        <v>220</v>
      </c>
      <c r="F694">
        <v>8</v>
      </c>
      <c r="G694">
        <v>2017</v>
      </c>
      <c r="H694">
        <v>3595</v>
      </c>
      <c r="I694">
        <v>298</v>
      </c>
      <c r="J694">
        <v>307</v>
      </c>
      <c r="K694">
        <v>127</v>
      </c>
      <c r="L694">
        <v>0</v>
      </c>
      <c r="M694">
        <v>4327</v>
      </c>
      <c r="N694">
        <v>38</v>
      </c>
    </row>
    <row r="695" spans="1:14">
      <c r="A695" t="str">
        <f t="shared" si="10"/>
        <v>9901.8</v>
      </c>
      <c r="B695">
        <v>9901</v>
      </c>
      <c r="C695" t="s">
        <v>147</v>
      </c>
      <c r="D695" t="s">
        <v>148</v>
      </c>
      <c r="E695" t="s">
        <v>220</v>
      </c>
      <c r="F695">
        <v>8</v>
      </c>
      <c r="G695">
        <v>2017</v>
      </c>
      <c r="H695">
        <v>1243</v>
      </c>
      <c r="I695">
        <v>190</v>
      </c>
      <c r="J695">
        <v>128</v>
      </c>
      <c r="K695">
        <v>0</v>
      </c>
      <c r="L695">
        <v>0</v>
      </c>
      <c r="M695">
        <v>1561</v>
      </c>
      <c r="N695">
        <v>38</v>
      </c>
    </row>
    <row r="696" spans="1:14">
      <c r="A696" t="str">
        <f t="shared" si="10"/>
        <v>10066.8</v>
      </c>
      <c r="B696">
        <v>10066</v>
      </c>
      <c r="C696" t="s">
        <v>173</v>
      </c>
      <c r="D696" t="s">
        <v>39</v>
      </c>
      <c r="E696" t="s">
        <v>220</v>
      </c>
      <c r="F696">
        <v>8</v>
      </c>
      <c r="G696">
        <v>2017</v>
      </c>
      <c r="H696">
        <v>3160</v>
      </c>
      <c r="I696">
        <v>545</v>
      </c>
      <c r="J696">
        <v>469</v>
      </c>
      <c r="K696">
        <v>60</v>
      </c>
      <c r="L696">
        <v>0</v>
      </c>
      <c r="M696">
        <v>4234</v>
      </c>
      <c r="N696">
        <v>38</v>
      </c>
    </row>
    <row r="697" spans="1:14">
      <c r="A697" t="str">
        <f t="shared" si="10"/>
        <v>10115.8</v>
      </c>
      <c r="B697">
        <v>10115</v>
      </c>
      <c r="C697" t="s">
        <v>178</v>
      </c>
      <c r="D697" t="s">
        <v>29</v>
      </c>
      <c r="E697" t="s">
        <v>220</v>
      </c>
      <c r="F697">
        <v>8</v>
      </c>
      <c r="G697">
        <v>2017</v>
      </c>
      <c r="H697">
        <v>4001</v>
      </c>
      <c r="I697">
        <v>-33</v>
      </c>
      <c r="J697">
        <v>-129</v>
      </c>
      <c r="K697">
        <v>-8</v>
      </c>
      <c r="L697">
        <v>0</v>
      </c>
      <c r="M697">
        <v>3831</v>
      </c>
      <c r="N697">
        <v>37</v>
      </c>
    </row>
    <row r="698" spans="1:14">
      <c r="A698" t="str">
        <f t="shared" si="10"/>
        <v>152.9</v>
      </c>
      <c r="B698">
        <v>152</v>
      </c>
      <c r="C698" t="s">
        <v>53</v>
      </c>
      <c r="D698" t="s">
        <v>54</v>
      </c>
      <c r="E698" t="s">
        <v>220</v>
      </c>
      <c r="F698">
        <v>9</v>
      </c>
      <c r="G698">
        <v>2017</v>
      </c>
      <c r="H698">
        <v>1208</v>
      </c>
      <c r="I698">
        <v>293</v>
      </c>
      <c r="J698">
        <v>808</v>
      </c>
      <c r="K698">
        <v>36</v>
      </c>
      <c r="L698">
        <v>0</v>
      </c>
      <c r="M698">
        <v>2345</v>
      </c>
      <c r="N698">
        <v>34</v>
      </c>
    </row>
    <row r="699" spans="1:14">
      <c r="A699" t="str">
        <f t="shared" si="10"/>
        <v>672.9</v>
      </c>
      <c r="B699">
        <v>672</v>
      </c>
      <c r="C699" t="s">
        <v>64</v>
      </c>
      <c r="D699" t="s">
        <v>65</v>
      </c>
      <c r="E699" t="s">
        <v>220</v>
      </c>
      <c r="F699">
        <v>9</v>
      </c>
      <c r="G699">
        <v>2017</v>
      </c>
      <c r="H699">
        <v>3263</v>
      </c>
      <c r="I699">
        <v>529</v>
      </c>
      <c r="J699">
        <v>399</v>
      </c>
      <c r="K699">
        <v>222</v>
      </c>
      <c r="L699">
        <v>0</v>
      </c>
      <c r="M699">
        <v>4413</v>
      </c>
      <c r="N699">
        <v>34</v>
      </c>
    </row>
    <row r="700" spans="1:14">
      <c r="A700" t="str">
        <f t="shared" si="10"/>
        <v>695.9</v>
      </c>
      <c r="B700">
        <v>695</v>
      </c>
      <c r="C700" t="s">
        <v>159</v>
      </c>
      <c r="D700" t="s">
        <v>160</v>
      </c>
      <c r="E700" t="s">
        <v>220</v>
      </c>
      <c r="F700">
        <v>9</v>
      </c>
      <c r="G700">
        <v>2017</v>
      </c>
      <c r="H700">
        <v>2249</v>
      </c>
      <c r="I700">
        <v>452</v>
      </c>
      <c r="J700">
        <v>377</v>
      </c>
      <c r="K700">
        <v>129</v>
      </c>
      <c r="L700">
        <v>0</v>
      </c>
      <c r="M700">
        <v>3207</v>
      </c>
      <c r="N700">
        <v>32</v>
      </c>
    </row>
    <row r="701" spans="1:14">
      <c r="A701" t="str">
        <f t="shared" si="10"/>
        <v>817.9</v>
      </c>
      <c r="B701">
        <v>817</v>
      </c>
      <c r="C701" t="s">
        <v>138</v>
      </c>
      <c r="D701" t="s">
        <v>139</v>
      </c>
      <c r="E701" t="s">
        <v>220</v>
      </c>
      <c r="F701">
        <v>9</v>
      </c>
      <c r="G701">
        <v>2017</v>
      </c>
      <c r="H701">
        <v>5750</v>
      </c>
      <c r="I701">
        <v>1161</v>
      </c>
      <c r="J701">
        <v>1039</v>
      </c>
      <c r="K701">
        <v>455</v>
      </c>
      <c r="L701">
        <v>0</v>
      </c>
      <c r="M701">
        <v>8405</v>
      </c>
      <c r="N701">
        <v>34</v>
      </c>
    </row>
    <row r="702" spans="1:14">
      <c r="A702" t="str">
        <f t="shared" si="10"/>
        <v>831.9</v>
      </c>
      <c r="B702">
        <v>831</v>
      </c>
      <c r="C702" t="s">
        <v>159</v>
      </c>
      <c r="D702" t="s">
        <v>161</v>
      </c>
      <c r="E702" t="s">
        <v>220</v>
      </c>
      <c r="F702">
        <v>9</v>
      </c>
      <c r="G702">
        <v>2017</v>
      </c>
      <c r="H702">
        <v>2028</v>
      </c>
      <c r="I702">
        <v>337</v>
      </c>
      <c r="J702">
        <v>802</v>
      </c>
      <c r="K702">
        <v>29</v>
      </c>
      <c r="L702">
        <v>0</v>
      </c>
      <c r="M702">
        <v>3196</v>
      </c>
      <c r="N702">
        <v>34</v>
      </c>
    </row>
    <row r="703" spans="1:14">
      <c r="A703" t="str">
        <f t="shared" si="10"/>
        <v>834.9</v>
      </c>
      <c r="B703">
        <v>834</v>
      </c>
      <c r="C703" t="s">
        <v>154</v>
      </c>
      <c r="D703" t="s">
        <v>155</v>
      </c>
      <c r="E703" t="s">
        <v>220</v>
      </c>
      <c r="F703">
        <v>9</v>
      </c>
      <c r="G703">
        <v>2017</v>
      </c>
      <c r="H703">
        <v>5769</v>
      </c>
      <c r="I703">
        <v>915</v>
      </c>
      <c r="J703">
        <v>622</v>
      </c>
      <c r="K703">
        <v>613</v>
      </c>
      <c r="L703">
        <v>0</v>
      </c>
      <c r="M703">
        <v>7919</v>
      </c>
      <c r="N703">
        <v>40</v>
      </c>
    </row>
    <row r="704" spans="1:14">
      <c r="A704" t="str">
        <f t="shared" si="10"/>
        <v>839.9</v>
      </c>
      <c r="B704">
        <v>839</v>
      </c>
      <c r="C704" t="s">
        <v>156</v>
      </c>
      <c r="D704" t="s">
        <v>157</v>
      </c>
      <c r="E704" t="s">
        <v>220</v>
      </c>
      <c r="F704">
        <v>9</v>
      </c>
      <c r="G704">
        <v>2017</v>
      </c>
      <c r="H704">
        <v>6362</v>
      </c>
      <c r="I704">
        <v>918</v>
      </c>
      <c r="J704">
        <v>690</v>
      </c>
      <c r="K704">
        <v>484</v>
      </c>
      <c r="L704">
        <v>0</v>
      </c>
      <c r="M704">
        <v>8454</v>
      </c>
      <c r="N704">
        <v>40</v>
      </c>
    </row>
    <row r="705" spans="1:14">
      <c r="A705" t="str">
        <f t="shared" si="10"/>
        <v>852.9</v>
      </c>
      <c r="B705">
        <v>852</v>
      </c>
      <c r="C705" t="s">
        <v>63</v>
      </c>
      <c r="D705" t="s">
        <v>26</v>
      </c>
      <c r="E705" t="s">
        <v>220</v>
      </c>
      <c r="F705">
        <v>9</v>
      </c>
      <c r="G705">
        <v>2017</v>
      </c>
      <c r="H705">
        <v>1754</v>
      </c>
      <c r="I705">
        <v>337</v>
      </c>
      <c r="J705">
        <v>873</v>
      </c>
      <c r="K705">
        <v>67</v>
      </c>
      <c r="L705">
        <v>0</v>
      </c>
      <c r="M705">
        <v>3031</v>
      </c>
      <c r="N705">
        <v>41</v>
      </c>
    </row>
    <row r="706" spans="1:14">
      <c r="A706" t="str">
        <f t="shared" si="10"/>
        <v>860.9</v>
      </c>
      <c r="B706">
        <v>860</v>
      </c>
      <c r="C706" t="s">
        <v>84</v>
      </c>
      <c r="D706" t="s">
        <v>85</v>
      </c>
      <c r="E706" t="s">
        <v>220</v>
      </c>
      <c r="F706">
        <v>9</v>
      </c>
      <c r="G706">
        <v>2017</v>
      </c>
      <c r="H706">
        <v>4220</v>
      </c>
      <c r="I706">
        <v>857</v>
      </c>
      <c r="J706">
        <v>620</v>
      </c>
      <c r="K706">
        <v>333</v>
      </c>
      <c r="L706">
        <v>0</v>
      </c>
      <c r="M706">
        <v>6030</v>
      </c>
      <c r="N706">
        <v>41</v>
      </c>
    </row>
    <row r="707" spans="1:14">
      <c r="A707" t="str">
        <f t="shared" ref="A707:A770" si="11">$B707&amp;"."&amp;F707</f>
        <v>1069.9</v>
      </c>
      <c r="B707">
        <v>1069</v>
      </c>
      <c r="C707" t="s">
        <v>180</v>
      </c>
      <c r="D707" t="s">
        <v>181</v>
      </c>
      <c r="E707" t="s">
        <v>220</v>
      </c>
      <c r="F707">
        <v>9</v>
      </c>
      <c r="G707">
        <v>2017</v>
      </c>
      <c r="H707">
        <v>1681</v>
      </c>
      <c r="I707">
        <v>256</v>
      </c>
      <c r="J707">
        <v>283</v>
      </c>
      <c r="K707">
        <v>133</v>
      </c>
      <c r="L707">
        <v>0</v>
      </c>
      <c r="M707">
        <v>2353</v>
      </c>
      <c r="N707">
        <v>34</v>
      </c>
    </row>
    <row r="708" spans="1:14">
      <c r="A708" t="str">
        <f t="shared" si="11"/>
        <v>1073.9</v>
      </c>
      <c r="B708">
        <v>1073</v>
      </c>
      <c r="C708" t="s">
        <v>149</v>
      </c>
      <c r="D708" t="s">
        <v>150</v>
      </c>
      <c r="E708" t="s">
        <v>220</v>
      </c>
      <c r="F708">
        <v>9</v>
      </c>
      <c r="G708">
        <v>2017</v>
      </c>
      <c r="H708">
        <v>360</v>
      </c>
      <c r="I708">
        <v>0</v>
      </c>
      <c r="J708">
        <v>0</v>
      </c>
      <c r="K708">
        <v>0</v>
      </c>
      <c r="L708">
        <v>0</v>
      </c>
      <c r="M708">
        <v>360</v>
      </c>
      <c r="N708">
        <v>38</v>
      </c>
    </row>
    <row r="709" spans="1:14">
      <c r="A709" t="str">
        <f t="shared" si="11"/>
        <v>1139.9</v>
      </c>
      <c r="B709">
        <v>1139</v>
      </c>
      <c r="C709" t="s">
        <v>61</v>
      </c>
      <c r="D709" t="s">
        <v>62</v>
      </c>
      <c r="E709" t="s">
        <v>220</v>
      </c>
      <c r="F709">
        <v>9</v>
      </c>
      <c r="G709">
        <v>2017</v>
      </c>
      <c r="H709">
        <v>11289</v>
      </c>
      <c r="I709">
        <v>2391</v>
      </c>
      <c r="J709">
        <v>1366</v>
      </c>
      <c r="K709">
        <v>1044</v>
      </c>
      <c r="L709">
        <v>0</v>
      </c>
      <c r="M709">
        <v>16090</v>
      </c>
      <c r="N709">
        <v>41</v>
      </c>
    </row>
    <row r="710" spans="1:14">
      <c r="A710" t="str">
        <f t="shared" si="11"/>
        <v>1143.9</v>
      </c>
      <c r="B710">
        <v>1143</v>
      </c>
      <c r="C710" t="s">
        <v>159</v>
      </c>
      <c r="D710" t="s">
        <v>27</v>
      </c>
      <c r="E710" t="s">
        <v>220</v>
      </c>
      <c r="F710">
        <v>9</v>
      </c>
      <c r="G710">
        <v>2017</v>
      </c>
      <c r="H710">
        <v>1864</v>
      </c>
      <c r="I710">
        <v>216</v>
      </c>
      <c r="J710">
        <v>692</v>
      </c>
      <c r="K710">
        <v>80</v>
      </c>
      <c r="L710">
        <v>0</v>
      </c>
      <c r="M710">
        <v>2852</v>
      </c>
      <c r="N710">
        <v>41</v>
      </c>
    </row>
    <row r="711" spans="1:14">
      <c r="A711" t="str">
        <f t="shared" si="11"/>
        <v>1318.9</v>
      </c>
      <c r="B711">
        <v>1318</v>
      </c>
      <c r="C711" t="s">
        <v>67</v>
      </c>
      <c r="D711" t="s">
        <v>68</v>
      </c>
      <c r="E711" t="s">
        <v>220</v>
      </c>
      <c r="F711">
        <v>9</v>
      </c>
      <c r="G711">
        <v>2017</v>
      </c>
      <c r="H711">
        <v>4743</v>
      </c>
      <c r="I711">
        <v>976</v>
      </c>
      <c r="J711">
        <v>777</v>
      </c>
      <c r="K711">
        <v>467</v>
      </c>
      <c r="L711">
        <v>0</v>
      </c>
      <c r="M711">
        <v>6963</v>
      </c>
      <c r="N711">
        <v>41</v>
      </c>
    </row>
    <row r="712" spans="1:14">
      <c r="A712" t="str">
        <f t="shared" si="11"/>
        <v>1319.9</v>
      </c>
      <c r="B712">
        <v>1319</v>
      </c>
      <c r="C712" t="s">
        <v>69</v>
      </c>
      <c r="D712" t="s">
        <v>70</v>
      </c>
      <c r="E712" t="s">
        <v>220</v>
      </c>
      <c r="F712">
        <v>9</v>
      </c>
      <c r="G712">
        <v>2017</v>
      </c>
      <c r="H712">
        <v>3319</v>
      </c>
      <c r="I712">
        <v>602</v>
      </c>
      <c r="J712">
        <v>552</v>
      </c>
      <c r="K712">
        <v>277</v>
      </c>
      <c r="L712">
        <v>0</v>
      </c>
      <c r="M712">
        <v>4750</v>
      </c>
      <c r="N712">
        <v>32</v>
      </c>
    </row>
    <row r="713" spans="1:14">
      <c r="A713" t="str">
        <f t="shared" si="11"/>
        <v>1326.9</v>
      </c>
      <c r="B713">
        <v>1326</v>
      </c>
      <c r="C713" t="s">
        <v>22</v>
      </c>
      <c r="D713" t="s">
        <v>23</v>
      </c>
      <c r="E713" t="s">
        <v>220</v>
      </c>
      <c r="F713">
        <v>9</v>
      </c>
      <c r="G713">
        <v>2017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37</v>
      </c>
    </row>
    <row r="714" spans="1:14">
      <c r="A714" t="str">
        <f t="shared" si="11"/>
        <v>1950.9</v>
      </c>
      <c r="B714">
        <v>1950</v>
      </c>
      <c r="C714" t="s">
        <v>36</v>
      </c>
      <c r="D714" t="s">
        <v>25</v>
      </c>
      <c r="E714" t="s">
        <v>220</v>
      </c>
      <c r="F714">
        <v>9</v>
      </c>
      <c r="G714">
        <v>2017</v>
      </c>
      <c r="H714">
        <v>20986</v>
      </c>
      <c r="I714">
        <v>2489</v>
      </c>
      <c r="J714">
        <v>1818</v>
      </c>
      <c r="K714">
        <v>2104</v>
      </c>
      <c r="L714">
        <v>0</v>
      </c>
      <c r="M714">
        <v>27397</v>
      </c>
      <c r="N714">
        <v>34</v>
      </c>
    </row>
    <row r="715" spans="1:14">
      <c r="A715" t="str">
        <f t="shared" si="11"/>
        <v>2010.9</v>
      </c>
      <c r="B715">
        <v>2010</v>
      </c>
      <c r="C715" t="s">
        <v>72</v>
      </c>
      <c r="D715" t="s">
        <v>73</v>
      </c>
      <c r="E715" t="s">
        <v>220</v>
      </c>
      <c r="F715">
        <v>9</v>
      </c>
      <c r="G715">
        <v>2017</v>
      </c>
      <c r="H715">
        <v>2491</v>
      </c>
      <c r="I715">
        <v>396</v>
      </c>
      <c r="J715">
        <v>1126</v>
      </c>
      <c r="K715">
        <v>170</v>
      </c>
      <c r="L715">
        <v>0</v>
      </c>
      <c r="M715">
        <v>4183</v>
      </c>
      <c r="N715">
        <v>41</v>
      </c>
    </row>
    <row r="716" spans="1:14">
      <c r="A716" t="str">
        <f t="shared" si="11"/>
        <v>2215.9</v>
      </c>
      <c r="B716">
        <v>2215</v>
      </c>
      <c r="C716" t="s">
        <v>78</v>
      </c>
      <c r="D716" t="s">
        <v>79</v>
      </c>
      <c r="E716" t="s">
        <v>220</v>
      </c>
      <c r="F716">
        <v>9</v>
      </c>
      <c r="G716">
        <v>2017</v>
      </c>
      <c r="H716">
        <v>415</v>
      </c>
      <c r="I716">
        <v>181</v>
      </c>
      <c r="J716">
        <v>622</v>
      </c>
      <c r="K716">
        <v>23</v>
      </c>
      <c r="L716">
        <v>0</v>
      </c>
      <c r="M716">
        <v>1241</v>
      </c>
      <c r="N716">
        <v>33</v>
      </c>
    </row>
    <row r="717" spans="1:14">
      <c r="A717" t="str">
        <f t="shared" si="11"/>
        <v>2245.9</v>
      </c>
      <c r="B717">
        <v>2245</v>
      </c>
      <c r="C717" t="s">
        <v>76</v>
      </c>
      <c r="D717" t="s">
        <v>77</v>
      </c>
      <c r="E717" t="s">
        <v>220</v>
      </c>
      <c r="F717">
        <v>9</v>
      </c>
      <c r="G717">
        <v>2017</v>
      </c>
      <c r="H717">
        <v>4782</v>
      </c>
      <c r="I717">
        <v>949</v>
      </c>
      <c r="J717">
        <v>395</v>
      </c>
      <c r="K717">
        <v>208</v>
      </c>
      <c r="L717">
        <v>0</v>
      </c>
      <c r="M717">
        <v>6334</v>
      </c>
      <c r="N717">
        <v>38</v>
      </c>
    </row>
    <row r="718" spans="1:14">
      <c r="A718" t="str">
        <f t="shared" si="11"/>
        <v>2425.9</v>
      </c>
      <c r="B718">
        <v>2425</v>
      </c>
      <c r="C718" t="s">
        <v>80</v>
      </c>
      <c r="D718" t="s">
        <v>24</v>
      </c>
      <c r="E718" t="s">
        <v>220</v>
      </c>
      <c r="F718">
        <v>9</v>
      </c>
      <c r="G718">
        <v>2017</v>
      </c>
      <c r="H718">
        <v>2937</v>
      </c>
      <c r="I718">
        <v>531</v>
      </c>
      <c r="J718">
        <v>542</v>
      </c>
      <c r="K718">
        <v>221</v>
      </c>
      <c r="L718">
        <v>0</v>
      </c>
      <c r="M718">
        <v>4231</v>
      </c>
      <c r="N718">
        <v>38</v>
      </c>
    </row>
    <row r="719" spans="1:14">
      <c r="A719" t="str">
        <f t="shared" si="11"/>
        <v>2496.9</v>
      </c>
      <c r="B719">
        <v>2496</v>
      </c>
      <c r="C719" t="s">
        <v>240</v>
      </c>
      <c r="D719" t="s">
        <v>241</v>
      </c>
      <c r="E719" t="s">
        <v>220</v>
      </c>
      <c r="F719">
        <v>9</v>
      </c>
      <c r="G719">
        <v>2017</v>
      </c>
      <c r="H719">
        <v>2445</v>
      </c>
      <c r="I719">
        <v>410</v>
      </c>
      <c r="J719">
        <v>463</v>
      </c>
      <c r="K719">
        <v>163</v>
      </c>
      <c r="L719">
        <v>0</v>
      </c>
      <c r="M719">
        <v>3481</v>
      </c>
      <c r="N719">
        <v>34</v>
      </c>
    </row>
    <row r="720" spans="1:14">
      <c r="A720" t="str">
        <f t="shared" si="11"/>
        <v>2611.9</v>
      </c>
      <c r="B720">
        <v>2611</v>
      </c>
      <c r="C720" t="s">
        <v>81</v>
      </c>
      <c r="D720" t="s">
        <v>82</v>
      </c>
      <c r="E720" t="s">
        <v>220</v>
      </c>
      <c r="F720">
        <v>9</v>
      </c>
      <c r="G720">
        <v>2017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41</v>
      </c>
    </row>
    <row r="721" spans="1:14">
      <c r="A721" t="str">
        <f t="shared" si="11"/>
        <v>2700.9</v>
      </c>
      <c r="B721">
        <v>2700</v>
      </c>
      <c r="C721" t="s">
        <v>151</v>
      </c>
      <c r="D721" t="s">
        <v>152</v>
      </c>
      <c r="E721" t="s">
        <v>220</v>
      </c>
      <c r="F721">
        <v>9</v>
      </c>
      <c r="G721">
        <v>2017</v>
      </c>
      <c r="H721">
        <v>5263</v>
      </c>
      <c r="I721">
        <v>811</v>
      </c>
      <c r="J721">
        <v>831</v>
      </c>
      <c r="K721">
        <v>297</v>
      </c>
      <c r="L721">
        <v>0</v>
      </c>
      <c r="M721">
        <v>7202</v>
      </c>
      <c r="N721">
        <v>34</v>
      </c>
    </row>
    <row r="722" spans="1:14">
      <c r="A722" t="str">
        <f t="shared" si="11"/>
        <v>2715.9</v>
      </c>
      <c r="B722">
        <v>2715</v>
      </c>
      <c r="C722" t="s">
        <v>162</v>
      </c>
      <c r="D722" t="s">
        <v>163</v>
      </c>
      <c r="E722" t="s">
        <v>220</v>
      </c>
      <c r="F722">
        <v>9</v>
      </c>
      <c r="G722">
        <v>2017</v>
      </c>
      <c r="H722">
        <v>4287</v>
      </c>
      <c r="I722">
        <v>1143</v>
      </c>
      <c r="J722">
        <v>868</v>
      </c>
      <c r="K722">
        <v>244</v>
      </c>
      <c r="L722">
        <v>0</v>
      </c>
      <c r="M722">
        <v>6542</v>
      </c>
      <c r="N722">
        <v>38</v>
      </c>
    </row>
    <row r="723" spans="1:14">
      <c r="A723" t="str">
        <f t="shared" si="11"/>
        <v>2744.9</v>
      </c>
      <c r="B723">
        <v>2744</v>
      </c>
      <c r="C723" t="s">
        <v>164</v>
      </c>
      <c r="D723" t="s">
        <v>165</v>
      </c>
      <c r="E723" t="s">
        <v>220</v>
      </c>
      <c r="F723">
        <v>9</v>
      </c>
      <c r="G723">
        <v>2017</v>
      </c>
      <c r="H723">
        <v>1034</v>
      </c>
      <c r="I723">
        <v>371</v>
      </c>
      <c r="J723">
        <v>580</v>
      </c>
      <c r="K723">
        <v>9</v>
      </c>
      <c r="L723">
        <v>0</v>
      </c>
      <c r="M723">
        <v>1994</v>
      </c>
      <c r="N723">
        <v>33</v>
      </c>
    </row>
    <row r="724" spans="1:14">
      <c r="A724" t="str">
        <f t="shared" si="11"/>
        <v>2791.9</v>
      </c>
      <c r="B724">
        <v>2791</v>
      </c>
      <c r="C724" t="s">
        <v>86</v>
      </c>
      <c r="D724" t="s">
        <v>29</v>
      </c>
      <c r="E724" t="s">
        <v>220</v>
      </c>
      <c r="F724">
        <v>9</v>
      </c>
      <c r="G724">
        <v>2017</v>
      </c>
      <c r="H724">
        <v>3324</v>
      </c>
      <c r="I724">
        <v>740</v>
      </c>
      <c r="J724">
        <v>747</v>
      </c>
      <c r="K724">
        <v>150</v>
      </c>
      <c r="L724">
        <v>0</v>
      </c>
      <c r="M724">
        <v>4961</v>
      </c>
      <c r="N724">
        <v>37</v>
      </c>
    </row>
    <row r="725" spans="1:14">
      <c r="A725" t="str">
        <f t="shared" si="11"/>
        <v>3396.9</v>
      </c>
      <c r="B725">
        <v>3396</v>
      </c>
      <c r="C725" t="s">
        <v>88</v>
      </c>
      <c r="D725" t="s">
        <v>89</v>
      </c>
      <c r="E725" t="s">
        <v>220</v>
      </c>
      <c r="F725">
        <v>9</v>
      </c>
      <c r="G725">
        <v>2017</v>
      </c>
      <c r="H725">
        <v>2138</v>
      </c>
      <c r="I725">
        <v>185</v>
      </c>
      <c r="J725">
        <v>587</v>
      </c>
      <c r="K725">
        <v>82</v>
      </c>
      <c r="L725">
        <v>0</v>
      </c>
      <c r="M725">
        <v>2992</v>
      </c>
      <c r="N725">
        <v>38</v>
      </c>
    </row>
    <row r="726" spans="1:14">
      <c r="A726" t="str">
        <f t="shared" si="11"/>
        <v>3477.9</v>
      </c>
      <c r="B726">
        <v>3477</v>
      </c>
      <c r="C726" t="s">
        <v>184</v>
      </c>
      <c r="D726" t="s">
        <v>185</v>
      </c>
      <c r="E726" t="s">
        <v>220</v>
      </c>
      <c r="F726">
        <v>9</v>
      </c>
      <c r="G726">
        <v>2017</v>
      </c>
      <c r="H726">
        <v>4039</v>
      </c>
      <c r="I726">
        <v>1305</v>
      </c>
      <c r="J726">
        <v>1047</v>
      </c>
      <c r="K726">
        <v>374</v>
      </c>
      <c r="L726">
        <v>0</v>
      </c>
      <c r="M726">
        <v>6765</v>
      </c>
      <c r="N726">
        <v>40</v>
      </c>
    </row>
    <row r="727" spans="1:14">
      <c r="A727" t="str">
        <f t="shared" si="11"/>
        <v>3632.9</v>
      </c>
      <c r="B727">
        <v>3632</v>
      </c>
      <c r="C727" t="s">
        <v>90</v>
      </c>
      <c r="D727" t="s">
        <v>91</v>
      </c>
      <c r="E727" t="s">
        <v>220</v>
      </c>
      <c r="F727">
        <v>9</v>
      </c>
      <c r="G727">
        <v>2017</v>
      </c>
      <c r="H727">
        <v>5336</v>
      </c>
      <c r="I727">
        <v>1148</v>
      </c>
      <c r="J727">
        <v>504</v>
      </c>
      <c r="K727">
        <v>737</v>
      </c>
      <c r="L727">
        <v>0</v>
      </c>
      <c r="M727">
        <v>7725</v>
      </c>
      <c r="N727">
        <v>40</v>
      </c>
    </row>
    <row r="728" spans="1:14">
      <c r="A728" t="str">
        <f t="shared" si="11"/>
        <v>3671.9</v>
      </c>
      <c r="B728">
        <v>3671</v>
      </c>
      <c r="C728" t="s">
        <v>182</v>
      </c>
      <c r="D728" t="s">
        <v>183</v>
      </c>
      <c r="E728" t="s">
        <v>220</v>
      </c>
      <c r="F728">
        <v>9</v>
      </c>
      <c r="G728">
        <v>2017</v>
      </c>
      <c r="H728">
        <v>4064</v>
      </c>
      <c r="I728">
        <v>578</v>
      </c>
      <c r="J728">
        <v>511</v>
      </c>
      <c r="K728">
        <v>333</v>
      </c>
      <c r="L728">
        <v>0</v>
      </c>
      <c r="M728">
        <v>5486</v>
      </c>
      <c r="N728">
        <v>41</v>
      </c>
    </row>
    <row r="729" spans="1:14">
      <c r="A729" t="str">
        <f t="shared" si="11"/>
        <v>3681.9</v>
      </c>
      <c r="B729">
        <v>3681</v>
      </c>
      <c r="C729" t="s">
        <v>92</v>
      </c>
      <c r="D729" t="s">
        <v>93</v>
      </c>
      <c r="E729" t="s">
        <v>220</v>
      </c>
      <c r="F729">
        <v>9</v>
      </c>
      <c r="G729">
        <v>2017</v>
      </c>
      <c r="H729">
        <v>7008</v>
      </c>
      <c r="I729">
        <v>1709</v>
      </c>
      <c r="J729">
        <v>1029</v>
      </c>
      <c r="K729">
        <v>366</v>
      </c>
      <c r="L729">
        <v>0</v>
      </c>
      <c r="M729">
        <v>10112</v>
      </c>
      <c r="N729">
        <v>40</v>
      </c>
    </row>
    <row r="730" spans="1:14">
      <c r="A730" t="str">
        <f t="shared" si="11"/>
        <v>3686.9</v>
      </c>
      <c r="B730">
        <v>3686</v>
      </c>
      <c r="C730" t="s">
        <v>166</v>
      </c>
      <c r="D730" t="s">
        <v>167</v>
      </c>
      <c r="E730" t="s">
        <v>220</v>
      </c>
      <c r="F730">
        <v>9</v>
      </c>
      <c r="G730">
        <v>2017</v>
      </c>
      <c r="H730">
        <v>10910</v>
      </c>
      <c r="I730">
        <v>2003</v>
      </c>
      <c r="J730">
        <v>736</v>
      </c>
      <c r="K730">
        <v>791</v>
      </c>
      <c r="L730">
        <v>0</v>
      </c>
      <c r="M730">
        <v>14440</v>
      </c>
      <c r="N730">
        <v>40</v>
      </c>
    </row>
    <row r="731" spans="1:14">
      <c r="A731" t="str">
        <f t="shared" si="11"/>
        <v>3841.9</v>
      </c>
      <c r="B731">
        <v>3841</v>
      </c>
      <c r="C731" t="s">
        <v>186</v>
      </c>
      <c r="D731" t="s">
        <v>187</v>
      </c>
      <c r="E731" t="s">
        <v>220</v>
      </c>
      <c r="F731">
        <v>9</v>
      </c>
      <c r="G731">
        <v>2017</v>
      </c>
      <c r="H731">
        <v>4396</v>
      </c>
      <c r="I731">
        <v>836</v>
      </c>
      <c r="J731">
        <v>806</v>
      </c>
      <c r="K731">
        <v>532</v>
      </c>
      <c r="L731">
        <v>0</v>
      </c>
      <c r="M731">
        <v>6570</v>
      </c>
      <c r="N731">
        <v>33</v>
      </c>
    </row>
    <row r="732" spans="1:14">
      <c r="A732" t="str">
        <f t="shared" si="11"/>
        <v>3915.9</v>
      </c>
      <c r="B732">
        <v>3915</v>
      </c>
      <c r="C732" t="s">
        <v>94</v>
      </c>
      <c r="D732" t="s">
        <v>95</v>
      </c>
      <c r="E732" t="s">
        <v>220</v>
      </c>
      <c r="F732">
        <v>9</v>
      </c>
      <c r="G732">
        <v>2017</v>
      </c>
      <c r="H732">
        <v>3748</v>
      </c>
      <c r="I732">
        <v>531</v>
      </c>
      <c r="J732">
        <v>723</v>
      </c>
      <c r="K732">
        <v>419</v>
      </c>
      <c r="L732">
        <v>0</v>
      </c>
      <c r="M732">
        <v>5421</v>
      </c>
      <c r="N732">
        <v>41</v>
      </c>
    </row>
    <row r="733" spans="1:14">
      <c r="A733" t="str">
        <f t="shared" si="11"/>
        <v>4020.9</v>
      </c>
      <c r="B733">
        <v>4020</v>
      </c>
      <c r="C733" t="s">
        <v>98</v>
      </c>
      <c r="D733" t="s">
        <v>99</v>
      </c>
      <c r="E733" t="s">
        <v>220</v>
      </c>
      <c r="F733">
        <v>9</v>
      </c>
      <c r="G733">
        <v>2017</v>
      </c>
      <c r="H733">
        <v>1041</v>
      </c>
      <c r="I733">
        <v>679</v>
      </c>
      <c r="J733">
        <v>1032</v>
      </c>
      <c r="K733">
        <v>26</v>
      </c>
      <c r="L733">
        <v>0</v>
      </c>
      <c r="M733">
        <v>2778</v>
      </c>
      <c r="N733">
        <v>34</v>
      </c>
    </row>
    <row r="734" spans="1:14">
      <c r="A734" t="str">
        <f t="shared" si="11"/>
        <v>4065.9</v>
      </c>
      <c r="B734">
        <v>4065</v>
      </c>
      <c r="C734" t="s">
        <v>96</v>
      </c>
      <c r="D734" t="s">
        <v>97</v>
      </c>
      <c r="E734" t="s">
        <v>220</v>
      </c>
      <c r="F734">
        <v>9</v>
      </c>
      <c r="G734">
        <v>2017</v>
      </c>
      <c r="H734">
        <v>1580</v>
      </c>
      <c r="I734">
        <v>234</v>
      </c>
      <c r="J734">
        <v>477</v>
      </c>
      <c r="K734">
        <v>59</v>
      </c>
      <c r="L734">
        <v>0</v>
      </c>
      <c r="M734">
        <v>2350</v>
      </c>
      <c r="N734">
        <v>37</v>
      </c>
    </row>
    <row r="735" spans="1:14">
      <c r="A735" t="str">
        <f t="shared" si="11"/>
        <v>4190.9</v>
      </c>
      <c r="B735">
        <v>4190</v>
      </c>
      <c r="C735" t="s">
        <v>158</v>
      </c>
      <c r="D735" t="s">
        <v>41</v>
      </c>
      <c r="E735" t="s">
        <v>220</v>
      </c>
      <c r="F735">
        <v>9</v>
      </c>
      <c r="G735">
        <v>2017</v>
      </c>
      <c r="H735">
        <v>3344</v>
      </c>
      <c r="I735">
        <v>1484</v>
      </c>
      <c r="J735">
        <v>997</v>
      </c>
      <c r="K735">
        <v>313</v>
      </c>
      <c r="L735">
        <v>0</v>
      </c>
      <c r="M735">
        <v>6138</v>
      </c>
      <c r="N735">
        <v>38</v>
      </c>
    </row>
    <row r="736" spans="1:14">
      <c r="A736" t="str">
        <f t="shared" si="11"/>
        <v>4475.9</v>
      </c>
      <c r="B736">
        <v>4475</v>
      </c>
      <c r="C736" t="s">
        <v>100</v>
      </c>
      <c r="D736" t="s">
        <v>44</v>
      </c>
      <c r="E736" t="s">
        <v>220</v>
      </c>
      <c r="F736">
        <v>9</v>
      </c>
      <c r="G736">
        <v>2017</v>
      </c>
      <c r="H736">
        <v>3620</v>
      </c>
      <c r="I736">
        <v>792</v>
      </c>
      <c r="J736">
        <v>706</v>
      </c>
      <c r="K736">
        <v>260</v>
      </c>
      <c r="L736">
        <v>0</v>
      </c>
      <c r="M736">
        <v>5378</v>
      </c>
      <c r="N736">
        <v>38</v>
      </c>
    </row>
    <row r="737" spans="1:14">
      <c r="A737" t="str">
        <f t="shared" si="11"/>
        <v>4630.9</v>
      </c>
      <c r="B737">
        <v>4630</v>
      </c>
      <c r="C737" t="s">
        <v>151</v>
      </c>
      <c r="D737" t="s">
        <v>153</v>
      </c>
      <c r="E737" t="s">
        <v>220</v>
      </c>
      <c r="F737">
        <v>9</v>
      </c>
      <c r="G737">
        <v>2017</v>
      </c>
      <c r="H737">
        <v>1975</v>
      </c>
      <c r="I737">
        <v>344</v>
      </c>
      <c r="J737">
        <v>335</v>
      </c>
      <c r="K737">
        <v>222</v>
      </c>
      <c r="L737">
        <v>0</v>
      </c>
      <c r="M737">
        <v>2876</v>
      </c>
      <c r="N737">
        <v>41</v>
      </c>
    </row>
    <row r="738" spans="1:14">
      <c r="A738" t="str">
        <f t="shared" si="11"/>
        <v>5429.9</v>
      </c>
      <c r="B738">
        <v>5429</v>
      </c>
      <c r="C738" t="s">
        <v>74</v>
      </c>
      <c r="D738" t="s">
        <v>75</v>
      </c>
      <c r="E738" t="s">
        <v>220</v>
      </c>
      <c r="F738">
        <v>9</v>
      </c>
      <c r="G738">
        <v>2017</v>
      </c>
      <c r="H738">
        <v>1819</v>
      </c>
      <c r="I738">
        <v>439</v>
      </c>
      <c r="J738">
        <v>857</v>
      </c>
      <c r="K738">
        <v>0</v>
      </c>
      <c r="L738">
        <v>0</v>
      </c>
      <c r="M738">
        <v>3115</v>
      </c>
      <c r="N738">
        <v>34</v>
      </c>
    </row>
    <row r="739" spans="1:14">
      <c r="A739" t="str">
        <f t="shared" si="11"/>
        <v>5436.9</v>
      </c>
      <c r="B739">
        <v>5436</v>
      </c>
      <c r="C739" t="s">
        <v>103</v>
      </c>
      <c r="D739" t="s">
        <v>104</v>
      </c>
      <c r="E739" t="s">
        <v>220</v>
      </c>
      <c r="F739">
        <v>9</v>
      </c>
      <c r="G739">
        <v>2017</v>
      </c>
      <c r="H739">
        <v>2230</v>
      </c>
      <c r="I739">
        <v>666</v>
      </c>
      <c r="J739">
        <v>1251</v>
      </c>
      <c r="K739">
        <v>123</v>
      </c>
      <c r="L739">
        <v>0</v>
      </c>
      <c r="M739">
        <v>4270</v>
      </c>
      <c r="N739">
        <v>33</v>
      </c>
    </row>
    <row r="740" spans="1:14">
      <c r="A740" t="str">
        <f t="shared" si="11"/>
        <v>5481.9</v>
      </c>
      <c r="B740">
        <v>5481</v>
      </c>
      <c r="C740" t="s">
        <v>105</v>
      </c>
      <c r="D740" t="s">
        <v>42</v>
      </c>
      <c r="E740" t="s">
        <v>220</v>
      </c>
      <c r="F740">
        <v>9</v>
      </c>
      <c r="G740">
        <v>2017</v>
      </c>
      <c r="H740">
        <v>2463</v>
      </c>
      <c r="I740">
        <v>408</v>
      </c>
      <c r="J740">
        <v>828</v>
      </c>
      <c r="K740">
        <v>134</v>
      </c>
      <c r="L740">
        <v>0</v>
      </c>
      <c r="M740">
        <v>3833</v>
      </c>
      <c r="N740">
        <v>34</v>
      </c>
    </row>
    <row r="741" spans="1:14">
      <c r="A741" t="str">
        <f t="shared" si="11"/>
        <v>5532.9</v>
      </c>
      <c r="B741">
        <v>5532</v>
      </c>
      <c r="C741" t="s">
        <v>59</v>
      </c>
      <c r="D741" t="s">
        <v>60</v>
      </c>
      <c r="E741" t="s">
        <v>220</v>
      </c>
      <c r="F741">
        <v>9</v>
      </c>
      <c r="G741">
        <v>2017</v>
      </c>
      <c r="H741">
        <v>2432</v>
      </c>
      <c r="I741">
        <v>679</v>
      </c>
      <c r="J741">
        <v>606</v>
      </c>
      <c r="K741">
        <v>144</v>
      </c>
      <c r="L741">
        <v>0</v>
      </c>
      <c r="M741">
        <v>3861</v>
      </c>
      <c r="N741">
        <v>40</v>
      </c>
    </row>
    <row r="742" spans="1:14">
      <c r="A742" t="str">
        <f t="shared" si="11"/>
        <v>5550.9</v>
      </c>
      <c r="B742">
        <v>5550</v>
      </c>
      <c r="C742" t="s">
        <v>83</v>
      </c>
      <c r="D742" t="s">
        <v>43</v>
      </c>
      <c r="E742" t="s">
        <v>220</v>
      </c>
      <c r="F742">
        <v>9</v>
      </c>
      <c r="G742">
        <v>2017</v>
      </c>
      <c r="H742">
        <v>2165</v>
      </c>
      <c r="I742">
        <v>496</v>
      </c>
      <c r="J742">
        <v>1850</v>
      </c>
      <c r="K742">
        <v>152</v>
      </c>
      <c r="L742">
        <v>0</v>
      </c>
      <c r="M742">
        <v>4663</v>
      </c>
      <c r="N742">
        <v>38</v>
      </c>
    </row>
    <row r="743" spans="1:14">
      <c r="A743" t="str">
        <f t="shared" si="11"/>
        <v>6065.9</v>
      </c>
      <c r="B743">
        <v>6065</v>
      </c>
      <c r="C743" t="s">
        <v>106</v>
      </c>
      <c r="D743" t="s">
        <v>107</v>
      </c>
      <c r="E743" t="s">
        <v>220</v>
      </c>
      <c r="F743">
        <v>9</v>
      </c>
      <c r="G743">
        <v>2017</v>
      </c>
      <c r="H743">
        <v>3892</v>
      </c>
      <c r="I743">
        <v>188</v>
      </c>
      <c r="J743">
        <v>638</v>
      </c>
      <c r="K743">
        <v>0</v>
      </c>
      <c r="L743">
        <v>0</v>
      </c>
      <c r="M743">
        <v>4718</v>
      </c>
      <c r="N743">
        <v>33</v>
      </c>
    </row>
    <row r="744" spans="1:14">
      <c r="A744" t="str">
        <f t="shared" si="11"/>
        <v>6219.9</v>
      </c>
      <c r="B744">
        <v>6219</v>
      </c>
      <c r="C744" t="s">
        <v>110</v>
      </c>
      <c r="D744" t="s">
        <v>29</v>
      </c>
      <c r="E744" t="s">
        <v>220</v>
      </c>
      <c r="F744">
        <v>9</v>
      </c>
      <c r="G744">
        <v>2017</v>
      </c>
      <c r="H744">
        <v>188</v>
      </c>
      <c r="I744">
        <v>76</v>
      </c>
      <c r="J744">
        <v>283</v>
      </c>
      <c r="K744">
        <v>89</v>
      </c>
      <c r="L744">
        <v>0</v>
      </c>
      <c r="M744">
        <v>636</v>
      </c>
      <c r="N744">
        <v>37</v>
      </c>
    </row>
    <row r="745" spans="1:14">
      <c r="A745" t="str">
        <f t="shared" si="11"/>
        <v>6690.9</v>
      </c>
      <c r="B745">
        <v>6690</v>
      </c>
      <c r="C745" t="s">
        <v>111</v>
      </c>
      <c r="D745" t="s">
        <v>112</v>
      </c>
      <c r="E745" t="s">
        <v>220</v>
      </c>
      <c r="F745">
        <v>9</v>
      </c>
      <c r="G745">
        <v>2017</v>
      </c>
      <c r="H745">
        <v>3544</v>
      </c>
      <c r="I745">
        <v>927</v>
      </c>
      <c r="J745">
        <v>1414</v>
      </c>
      <c r="K745">
        <v>22</v>
      </c>
      <c r="L745">
        <v>0</v>
      </c>
      <c r="M745">
        <v>5907</v>
      </c>
      <c r="N745">
        <v>34</v>
      </c>
    </row>
    <row r="746" spans="1:14">
      <c r="A746" t="str">
        <f t="shared" si="11"/>
        <v>6691.9</v>
      </c>
      <c r="B746">
        <v>6691</v>
      </c>
      <c r="C746" t="s">
        <v>113</v>
      </c>
      <c r="D746" t="s">
        <v>114</v>
      </c>
      <c r="E746" t="s">
        <v>220</v>
      </c>
      <c r="F746">
        <v>9</v>
      </c>
      <c r="G746">
        <v>2017</v>
      </c>
      <c r="H746">
        <v>2552</v>
      </c>
      <c r="I746">
        <v>550</v>
      </c>
      <c r="J746">
        <v>473</v>
      </c>
      <c r="K746">
        <v>222</v>
      </c>
      <c r="L746">
        <v>0</v>
      </c>
      <c r="M746">
        <v>3797</v>
      </c>
      <c r="N746">
        <v>34</v>
      </c>
    </row>
    <row r="747" spans="1:14">
      <c r="A747" t="str">
        <f t="shared" si="11"/>
        <v>6735.9</v>
      </c>
      <c r="B747">
        <v>6735</v>
      </c>
      <c r="C747" t="s">
        <v>102</v>
      </c>
      <c r="D747" t="s">
        <v>34</v>
      </c>
      <c r="E747" t="s">
        <v>220</v>
      </c>
      <c r="F747">
        <v>9</v>
      </c>
      <c r="G747">
        <v>2017</v>
      </c>
      <c r="H747">
        <v>3499</v>
      </c>
      <c r="I747">
        <v>697</v>
      </c>
      <c r="J747">
        <v>706</v>
      </c>
      <c r="K747">
        <v>368</v>
      </c>
      <c r="L747">
        <v>0</v>
      </c>
      <c r="M747">
        <v>5270</v>
      </c>
      <c r="N747">
        <v>40</v>
      </c>
    </row>
    <row r="748" spans="1:14">
      <c r="A748" t="str">
        <f t="shared" si="11"/>
        <v>6830.9</v>
      </c>
      <c r="B748">
        <v>6830</v>
      </c>
      <c r="C748" t="s">
        <v>101</v>
      </c>
      <c r="D748" t="s">
        <v>37</v>
      </c>
      <c r="E748" t="s">
        <v>220</v>
      </c>
      <c r="F748">
        <v>9</v>
      </c>
      <c r="G748">
        <v>2017</v>
      </c>
      <c r="H748">
        <v>954</v>
      </c>
      <c r="I748">
        <v>220</v>
      </c>
      <c r="J748">
        <v>366</v>
      </c>
      <c r="K748">
        <v>74</v>
      </c>
      <c r="L748">
        <v>0</v>
      </c>
      <c r="M748">
        <v>1614</v>
      </c>
      <c r="N748">
        <v>34</v>
      </c>
    </row>
    <row r="749" spans="1:14">
      <c r="A749" t="str">
        <f t="shared" si="11"/>
        <v>6887.9</v>
      </c>
      <c r="B749">
        <v>6887</v>
      </c>
      <c r="C749" t="s">
        <v>115</v>
      </c>
      <c r="D749" t="s">
        <v>116</v>
      </c>
      <c r="E749" t="s">
        <v>220</v>
      </c>
      <c r="F749">
        <v>9</v>
      </c>
      <c r="G749">
        <v>2017</v>
      </c>
      <c r="H749">
        <v>1039</v>
      </c>
      <c r="I749">
        <v>149</v>
      </c>
      <c r="J749">
        <v>492</v>
      </c>
      <c r="K749">
        <v>30</v>
      </c>
      <c r="L749">
        <v>0</v>
      </c>
      <c r="M749">
        <v>1710</v>
      </c>
      <c r="N749">
        <v>38</v>
      </c>
    </row>
    <row r="750" spans="1:14">
      <c r="A750" t="str">
        <f t="shared" si="11"/>
        <v>7064.9</v>
      </c>
      <c r="B750">
        <v>7064</v>
      </c>
      <c r="C750" t="s">
        <v>87</v>
      </c>
      <c r="D750" t="s">
        <v>40</v>
      </c>
      <c r="E750" t="s">
        <v>220</v>
      </c>
      <c r="F750">
        <v>9</v>
      </c>
      <c r="G750">
        <v>2017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33</v>
      </c>
    </row>
    <row r="751" spans="1:14">
      <c r="A751" t="str">
        <f t="shared" si="11"/>
        <v>7076.9</v>
      </c>
      <c r="B751">
        <v>7076</v>
      </c>
      <c r="C751" t="s">
        <v>249</v>
      </c>
      <c r="D751" t="s">
        <v>250</v>
      </c>
      <c r="E751" t="s">
        <v>220</v>
      </c>
      <c r="F751">
        <v>9</v>
      </c>
      <c r="G751">
        <v>2017</v>
      </c>
      <c r="H751">
        <v>1342</v>
      </c>
      <c r="I751">
        <v>240</v>
      </c>
      <c r="J751">
        <v>505</v>
      </c>
      <c r="K751">
        <v>9</v>
      </c>
      <c r="L751">
        <v>0</v>
      </c>
      <c r="M751">
        <v>2096</v>
      </c>
      <c r="N751">
        <v>38</v>
      </c>
    </row>
    <row r="752" spans="1:14">
      <c r="A752" t="str">
        <f t="shared" si="11"/>
        <v>7081.9</v>
      </c>
      <c r="B752">
        <v>7081</v>
      </c>
      <c r="C752" t="s">
        <v>245</v>
      </c>
      <c r="D752" t="s">
        <v>246</v>
      </c>
      <c r="E752" t="s">
        <v>220</v>
      </c>
      <c r="F752">
        <v>9</v>
      </c>
      <c r="G752">
        <v>2017</v>
      </c>
      <c r="H752">
        <v>3907</v>
      </c>
      <c r="I752">
        <v>1253</v>
      </c>
      <c r="J752">
        <v>850</v>
      </c>
      <c r="K752">
        <v>213</v>
      </c>
      <c r="L752">
        <v>0</v>
      </c>
      <c r="M752">
        <v>6223</v>
      </c>
      <c r="N752">
        <v>34</v>
      </c>
    </row>
    <row r="753" spans="1:14">
      <c r="A753" t="str">
        <f t="shared" si="11"/>
        <v>7115.9</v>
      </c>
      <c r="B753">
        <v>7115</v>
      </c>
      <c r="C753" t="s">
        <v>117</v>
      </c>
      <c r="D753" t="s">
        <v>118</v>
      </c>
      <c r="E753" t="s">
        <v>220</v>
      </c>
      <c r="F753">
        <v>9</v>
      </c>
      <c r="G753">
        <v>2017</v>
      </c>
      <c r="H753">
        <v>4035</v>
      </c>
      <c r="I753">
        <v>757</v>
      </c>
      <c r="J753">
        <v>860</v>
      </c>
      <c r="K753">
        <v>149</v>
      </c>
      <c r="L753">
        <v>0</v>
      </c>
      <c r="M753">
        <v>5801</v>
      </c>
      <c r="N753">
        <v>40</v>
      </c>
    </row>
    <row r="754" spans="1:14">
      <c r="A754" t="str">
        <f t="shared" si="11"/>
        <v>7206.9</v>
      </c>
      <c r="B754">
        <v>7206</v>
      </c>
      <c r="C754" t="s">
        <v>119</v>
      </c>
      <c r="D754" t="s">
        <v>31</v>
      </c>
      <c r="E754" t="s">
        <v>220</v>
      </c>
      <c r="F754">
        <v>9</v>
      </c>
      <c r="G754">
        <v>2017</v>
      </c>
      <c r="H754">
        <v>1799</v>
      </c>
      <c r="I754">
        <v>272</v>
      </c>
      <c r="J754">
        <v>316</v>
      </c>
      <c r="K754">
        <v>17</v>
      </c>
      <c r="L754">
        <v>0</v>
      </c>
      <c r="M754">
        <v>2404</v>
      </c>
      <c r="N754">
        <v>41</v>
      </c>
    </row>
    <row r="755" spans="1:14">
      <c r="A755" t="str">
        <f t="shared" si="11"/>
        <v>7355.9</v>
      </c>
      <c r="B755">
        <v>7355</v>
      </c>
      <c r="C755" t="s">
        <v>168</v>
      </c>
      <c r="D755" t="s">
        <v>33</v>
      </c>
      <c r="E755" t="s">
        <v>220</v>
      </c>
      <c r="F755">
        <v>9</v>
      </c>
      <c r="G755">
        <v>2017</v>
      </c>
      <c r="H755">
        <v>0</v>
      </c>
      <c r="I755">
        <v>124</v>
      </c>
      <c r="J755">
        <v>490</v>
      </c>
      <c r="K755">
        <v>0</v>
      </c>
      <c r="L755">
        <v>0</v>
      </c>
      <c r="M755">
        <v>614</v>
      </c>
      <c r="N755">
        <v>38</v>
      </c>
    </row>
    <row r="756" spans="1:14">
      <c r="A756" t="str">
        <f t="shared" si="11"/>
        <v>7625.9</v>
      </c>
      <c r="B756">
        <v>7625</v>
      </c>
      <c r="C756" t="s">
        <v>120</v>
      </c>
      <c r="D756" t="s">
        <v>27</v>
      </c>
      <c r="E756" t="s">
        <v>220</v>
      </c>
      <c r="F756">
        <v>9</v>
      </c>
      <c r="G756">
        <v>2017</v>
      </c>
      <c r="H756">
        <v>2965</v>
      </c>
      <c r="I756">
        <v>301</v>
      </c>
      <c r="J756">
        <v>495</v>
      </c>
      <c r="K756">
        <v>49</v>
      </c>
      <c r="L756">
        <v>0</v>
      </c>
      <c r="M756">
        <v>3810</v>
      </c>
      <c r="N756">
        <v>41</v>
      </c>
    </row>
    <row r="757" spans="1:14">
      <c r="A757" t="str">
        <f t="shared" si="11"/>
        <v>7780.9</v>
      </c>
      <c r="B757">
        <v>7780</v>
      </c>
      <c r="C757" t="s">
        <v>123</v>
      </c>
      <c r="D757" t="s">
        <v>124</v>
      </c>
      <c r="E757" t="s">
        <v>220</v>
      </c>
      <c r="F757">
        <v>9</v>
      </c>
      <c r="G757">
        <v>2017</v>
      </c>
      <c r="H757">
        <v>7885</v>
      </c>
      <c r="I757">
        <v>1402</v>
      </c>
      <c r="J757">
        <v>1217</v>
      </c>
      <c r="K757">
        <v>467</v>
      </c>
      <c r="L757">
        <v>0</v>
      </c>
      <c r="M757">
        <v>10971</v>
      </c>
      <c r="N757">
        <v>33</v>
      </c>
    </row>
    <row r="758" spans="1:14">
      <c r="A758" t="str">
        <f t="shared" si="11"/>
        <v>7781.9</v>
      </c>
      <c r="B758">
        <v>7781</v>
      </c>
      <c r="C758" t="s">
        <v>66</v>
      </c>
      <c r="D758" t="s">
        <v>35</v>
      </c>
      <c r="E758" t="s">
        <v>220</v>
      </c>
      <c r="F758">
        <v>9</v>
      </c>
      <c r="G758">
        <v>2017</v>
      </c>
      <c r="H758">
        <v>1772</v>
      </c>
      <c r="I758">
        <v>176</v>
      </c>
      <c r="J758">
        <v>765</v>
      </c>
      <c r="K758">
        <v>38</v>
      </c>
      <c r="L758">
        <v>0</v>
      </c>
      <c r="M758">
        <v>2751</v>
      </c>
      <c r="N758">
        <v>41</v>
      </c>
    </row>
    <row r="759" spans="1:14">
      <c r="A759" t="str">
        <f t="shared" si="11"/>
        <v>7808.9</v>
      </c>
      <c r="B759">
        <v>7808</v>
      </c>
      <c r="C759" t="s">
        <v>137</v>
      </c>
      <c r="D759" t="s">
        <v>125</v>
      </c>
      <c r="E759" t="s">
        <v>220</v>
      </c>
      <c r="F759">
        <v>9</v>
      </c>
      <c r="G759">
        <v>2017</v>
      </c>
      <c r="H759">
        <v>2301</v>
      </c>
      <c r="I759">
        <v>229</v>
      </c>
      <c r="J759">
        <v>454</v>
      </c>
      <c r="K759">
        <v>82</v>
      </c>
      <c r="L759">
        <v>0</v>
      </c>
      <c r="M759">
        <v>3066</v>
      </c>
      <c r="N759">
        <v>32</v>
      </c>
    </row>
    <row r="760" spans="1:14">
      <c r="A760" t="str">
        <f t="shared" si="11"/>
        <v>7810.9</v>
      </c>
      <c r="B760">
        <v>7810</v>
      </c>
      <c r="C760" t="s">
        <v>126</v>
      </c>
      <c r="D760" t="s">
        <v>127</v>
      </c>
      <c r="E760" t="s">
        <v>220</v>
      </c>
      <c r="F760">
        <v>9</v>
      </c>
      <c r="G760">
        <v>2017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33</v>
      </c>
    </row>
    <row r="761" spans="1:14">
      <c r="A761" t="str">
        <f t="shared" si="11"/>
        <v>7823.9</v>
      </c>
      <c r="B761">
        <v>7823</v>
      </c>
      <c r="C761" t="s">
        <v>121</v>
      </c>
      <c r="D761" t="s">
        <v>122</v>
      </c>
      <c r="E761" t="s">
        <v>220</v>
      </c>
      <c r="F761">
        <v>9</v>
      </c>
      <c r="G761">
        <v>2017</v>
      </c>
      <c r="H761">
        <v>1016</v>
      </c>
      <c r="I761">
        <v>151</v>
      </c>
      <c r="J761">
        <v>378</v>
      </c>
      <c r="K761">
        <v>55</v>
      </c>
      <c r="L761">
        <v>0</v>
      </c>
      <c r="M761">
        <v>1600</v>
      </c>
      <c r="N761">
        <v>32</v>
      </c>
    </row>
    <row r="762" spans="1:14">
      <c r="A762" t="str">
        <f t="shared" si="11"/>
        <v>7830.9</v>
      </c>
      <c r="B762">
        <v>7830</v>
      </c>
      <c r="C762" t="s">
        <v>134</v>
      </c>
      <c r="D762" t="s">
        <v>135</v>
      </c>
      <c r="E762" t="s">
        <v>220</v>
      </c>
      <c r="F762">
        <v>9</v>
      </c>
      <c r="G762">
        <v>2017</v>
      </c>
      <c r="H762">
        <v>3755</v>
      </c>
      <c r="I762">
        <v>391</v>
      </c>
      <c r="J762">
        <v>983</v>
      </c>
      <c r="K762">
        <v>154</v>
      </c>
      <c r="L762">
        <v>0</v>
      </c>
      <c r="M762">
        <v>5283</v>
      </c>
      <c r="N762">
        <v>34</v>
      </c>
    </row>
    <row r="763" spans="1:14">
      <c r="A763" t="str">
        <f t="shared" si="11"/>
        <v>7860.9</v>
      </c>
      <c r="B763">
        <v>7860</v>
      </c>
      <c r="C763" t="s">
        <v>128</v>
      </c>
      <c r="D763" t="s">
        <v>30</v>
      </c>
      <c r="E763" t="s">
        <v>220</v>
      </c>
      <c r="F763">
        <v>9</v>
      </c>
      <c r="G763">
        <v>2017</v>
      </c>
      <c r="H763">
        <v>3495</v>
      </c>
      <c r="I763">
        <v>789</v>
      </c>
      <c r="J763">
        <v>633</v>
      </c>
      <c r="K763">
        <v>291</v>
      </c>
      <c r="L763">
        <v>0</v>
      </c>
      <c r="M763">
        <v>5208</v>
      </c>
      <c r="N763">
        <v>33</v>
      </c>
    </row>
    <row r="764" spans="1:14">
      <c r="A764" t="str">
        <f t="shared" si="11"/>
        <v>7958.9</v>
      </c>
      <c r="B764">
        <v>7958</v>
      </c>
      <c r="C764" t="s">
        <v>169</v>
      </c>
      <c r="D764" t="s">
        <v>20</v>
      </c>
      <c r="E764" t="s">
        <v>220</v>
      </c>
      <c r="F764">
        <v>9</v>
      </c>
      <c r="G764">
        <v>2017</v>
      </c>
      <c r="H764">
        <v>2169</v>
      </c>
      <c r="I764">
        <v>378</v>
      </c>
      <c r="J764">
        <v>296</v>
      </c>
      <c r="K764">
        <v>97</v>
      </c>
      <c r="L764">
        <v>0</v>
      </c>
      <c r="M764">
        <v>2940</v>
      </c>
      <c r="N764">
        <v>33</v>
      </c>
    </row>
    <row r="765" spans="1:14">
      <c r="A765" t="str">
        <f t="shared" si="11"/>
        <v>7964.9</v>
      </c>
      <c r="B765">
        <v>7964</v>
      </c>
      <c r="C765" t="s">
        <v>130</v>
      </c>
      <c r="D765" t="s">
        <v>131</v>
      </c>
      <c r="E765" t="s">
        <v>220</v>
      </c>
      <c r="F765">
        <v>9</v>
      </c>
      <c r="G765">
        <v>2017</v>
      </c>
      <c r="H765">
        <v>5022</v>
      </c>
      <c r="I765">
        <v>1088</v>
      </c>
      <c r="J765">
        <v>998</v>
      </c>
      <c r="K765">
        <v>563</v>
      </c>
      <c r="L765">
        <v>0</v>
      </c>
      <c r="M765">
        <v>7671</v>
      </c>
      <c r="N765">
        <v>41</v>
      </c>
    </row>
    <row r="766" spans="1:14">
      <c r="A766" t="str">
        <f t="shared" si="11"/>
        <v>8118.9</v>
      </c>
      <c r="B766">
        <v>8118</v>
      </c>
      <c r="C766" t="s">
        <v>129</v>
      </c>
      <c r="D766" t="s">
        <v>28</v>
      </c>
      <c r="E766" t="s">
        <v>220</v>
      </c>
      <c r="F766">
        <v>9</v>
      </c>
      <c r="G766">
        <v>2017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40</v>
      </c>
    </row>
    <row r="767" spans="1:14">
      <c r="A767" t="str">
        <f t="shared" si="11"/>
        <v>8135.9</v>
      </c>
      <c r="B767">
        <v>8135</v>
      </c>
      <c r="C767" t="s">
        <v>136</v>
      </c>
      <c r="D767" t="s">
        <v>38</v>
      </c>
      <c r="E767" t="s">
        <v>220</v>
      </c>
      <c r="F767">
        <v>9</v>
      </c>
      <c r="G767">
        <v>2017</v>
      </c>
      <c r="H767">
        <v>4872</v>
      </c>
      <c r="I767">
        <v>569</v>
      </c>
      <c r="J767">
        <v>886</v>
      </c>
      <c r="K767">
        <v>396</v>
      </c>
      <c r="L767">
        <v>0</v>
      </c>
      <c r="M767">
        <v>6723</v>
      </c>
      <c r="N767">
        <v>33</v>
      </c>
    </row>
    <row r="768" spans="1:14">
      <c r="A768" t="str">
        <f t="shared" si="11"/>
        <v>8240.9</v>
      </c>
      <c r="B768">
        <v>8240</v>
      </c>
      <c r="C768" t="s">
        <v>55</v>
      </c>
      <c r="D768" t="s">
        <v>56</v>
      </c>
      <c r="E768" t="s">
        <v>220</v>
      </c>
      <c r="F768">
        <v>9</v>
      </c>
      <c r="G768">
        <v>2017</v>
      </c>
      <c r="H768">
        <v>1783</v>
      </c>
      <c r="I768">
        <v>467</v>
      </c>
      <c r="J768">
        <v>674</v>
      </c>
      <c r="K768">
        <v>97</v>
      </c>
      <c r="L768">
        <v>0</v>
      </c>
      <c r="M768">
        <v>3021</v>
      </c>
      <c r="N768">
        <v>40</v>
      </c>
    </row>
    <row r="769" spans="1:14">
      <c r="A769" t="str">
        <f t="shared" si="11"/>
        <v>8344.9</v>
      </c>
      <c r="B769">
        <v>8344</v>
      </c>
      <c r="C769" t="s">
        <v>108</v>
      </c>
      <c r="D769" t="s">
        <v>109</v>
      </c>
      <c r="E769" t="s">
        <v>220</v>
      </c>
      <c r="F769">
        <v>9</v>
      </c>
      <c r="G769">
        <v>2017</v>
      </c>
      <c r="H769">
        <v>2686</v>
      </c>
      <c r="I769">
        <v>337</v>
      </c>
      <c r="J769">
        <v>432</v>
      </c>
      <c r="K769">
        <v>22</v>
      </c>
      <c r="L769">
        <v>0</v>
      </c>
      <c r="M769">
        <v>3477</v>
      </c>
      <c r="N769">
        <v>32</v>
      </c>
    </row>
    <row r="770" spans="1:14">
      <c r="A770" t="str">
        <f t="shared" si="11"/>
        <v>8861.9</v>
      </c>
      <c r="B770">
        <v>8861</v>
      </c>
      <c r="C770" t="s">
        <v>140</v>
      </c>
      <c r="D770" t="s">
        <v>141</v>
      </c>
      <c r="E770" t="s">
        <v>220</v>
      </c>
      <c r="F770">
        <v>9</v>
      </c>
      <c r="G770">
        <v>2017</v>
      </c>
      <c r="H770">
        <v>5269</v>
      </c>
      <c r="I770">
        <v>969</v>
      </c>
      <c r="J770">
        <v>559</v>
      </c>
      <c r="K770">
        <v>178</v>
      </c>
      <c r="L770">
        <v>0</v>
      </c>
      <c r="M770">
        <v>6975</v>
      </c>
      <c r="N770">
        <v>41</v>
      </c>
    </row>
    <row r="771" spans="1:14">
      <c r="A771" t="str">
        <f t="shared" ref="A771:A834" si="12">$B771&amp;"."&amp;F771</f>
        <v>8995.9</v>
      </c>
      <c r="B771">
        <v>8995</v>
      </c>
      <c r="C771" t="s">
        <v>142</v>
      </c>
      <c r="D771" t="s">
        <v>143</v>
      </c>
      <c r="E771" t="s">
        <v>220</v>
      </c>
      <c r="F771">
        <v>9</v>
      </c>
      <c r="G771">
        <v>2017</v>
      </c>
      <c r="H771">
        <v>3446</v>
      </c>
      <c r="I771">
        <v>513</v>
      </c>
      <c r="J771">
        <v>510</v>
      </c>
      <c r="K771">
        <v>174</v>
      </c>
      <c r="L771">
        <v>0</v>
      </c>
      <c r="M771">
        <v>4643</v>
      </c>
      <c r="N771">
        <v>40</v>
      </c>
    </row>
    <row r="772" spans="1:14">
      <c r="A772" t="str">
        <f t="shared" si="12"/>
        <v>9000.9</v>
      </c>
      <c r="B772">
        <v>9000</v>
      </c>
      <c r="C772" t="s">
        <v>132</v>
      </c>
      <c r="D772" t="s">
        <v>133</v>
      </c>
      <c r="E772" t="s">
        <v>220</v>
      </c>
      <c r="F772">
        <v>9</v>
      </c>
      <c r="G772">
        <v>2017</v>
      </c>
      <c r="H772">
        <v>2368</v>
      </c>
      <c r="I772">
        <v>739</v>
      </c>
      <c r="J772">
        <v>662</v>
      </c>
      <c r="K772">
        <v>239</v>
      </c>
      <c r="L772">
        <v>0</v>
      </c>
      <c r="M772">
        <v>4008</v>
      </c>
      <c r="N772">
        <v>40</v>
      </c>
    </row>
    <row r="773" spans="1:14">
      <c r="A773" t="str">
        <f t="shared" si="12"/>
        <v>9134.9</v>
      </c>
      <c r="B773">
        <v>9134</v>
      </c>
      <c r="C773" t="s">
        <v>144</v>
      </c>
      <c r="D773" t="s">
        <v>145</v>
      </c>
      <c r="E773" t="s">
        <v>220</v>
      </c>
      <c r="F773">
        <v>9</v>
      </c>
      <c r="G773">
        <v>2017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38</v>
      </c>
    </row>
    <row r="774" spans="1:14">
      <c r="A774" t="str">
        <f t="shared" si="12"/>
        <v>9201.9</v>
      </c>
      <c r="B774">
        <v>9201</v>
      </c>
      <c r="C774" t="s">
        <v>247</v>
      </c>
      <c r="D774" t="s">
        <v>170</v>
      </c>
      <c r="E774" t="s">
        <v>220</v>
      </c>
      <c r="F774">
        <v>9</v>
      </c>
      <c r="G774">
        <v>2017</v>
      </c>
      <c r="H774">
        <v>830</v>
      </c>
      <c r="I774">
        <v>280</v>
      </c>
      <c r="J774">
        <v>237</v>
      </c>
      <c r="K774">
        <v>17</v>
      </c>
      <c r="L774">
        <v>0</v>
      </c>
      <c r="M774">
        <v>1364</v>
      </c>
      <c r="N774">
        <v>33</v>
      </c>
    </row>
    <row r="775" spans="1:14">
      <c r="A775" t="str">
        <f t="shared" si="12"/>
        <v>9234.9</v>
      </c>
      <c r="B775">
        <v>9234</v>
      </c>
      <c r="C775" t="s">
        <v>146</v>
      </c>
      <c r="D775" t="s">
        <v>32</v>
      </c>
      <c r="E775" t="s">
        <v>220</v>
      </c>
      <c r="F775">
        <v>9</v>
      </c>
      <c r="G775">
        <v>2017</v>
      </c>
      <c r="H775">
        <v>1046</v>
      </c>
      <c r="I775">
        <v>566</v>
      </c>
      <c r="J775">
        <v>646</v>
      </c>
      <c r="K775">
        <v>90</v>
      </c>
      <c r="L775">
        <v>0</v>
      </c>
      <c r="M775">
        <v>2348</v>
      </c>
      <c r="N775">
        <v>40</v>
      </c>
    </row>
    <row r="776" spans="1:14">
      <c r="A776" t="str">
        <f t="shared" si="12"/>
        <v>9407.9</v>
      </c>
      <c r="B776">
        <v>9407</v>
      </c>
      <c r="C776" t="s">
        <v>174</v>
      </c>
      <c r="D776" t="s">
        <v>175</v>
      </c>
      <c r="E776" t="s">
        <v>220</v>
      </c>
      <c r="F776">
        <v>9</v>
      </c>
      <c r="G776">
        <v>2017</v>
      </c>
      <c r="H776">
        <v>3722</v>
      </c>
      <c r="I776">
        <v>467</v>
      </c>
      <c r="J776">
        <v>1400</v>
      </c>
      <c r="K776">
        <v>117</v>
      </c>
      <c r="L776">
        <v>0</v>
      </c>
      <c r="M776">
        <v>5706</v>
      </c>
      <c r="N776">
        <v>38</v>
      </c>
    </row>
    <row r="777" spans="1:14">
      <c r="A777" t="str">
        <f t="shared" si="12"/>
        <v>9496.9</v>
      </c>
      <c r="B777">
        <v>9496</v>
      </c>
      <c r="C777" t="s">
        <v>71</v>
      </c>
      <c r="D777" t="s">
        <v>21</v>
      </c>
      <c r="E777" t="s">
        <v>220</v>
      </c>
      <c r="F777">
        <v>9</v>
      </c>
      <c r="G777">
        <v>2017</v>
      </c>
      <c r="H777">
        <v>554</v>
      </c>
      <c r="I777">
        <v>183</v>
      </c>
      <c r="J777">
        <v>395</v>
      </c>
      <c r="K777">
        <v>63</v>
      </c>
      <c r="L777">
        <v>0</v>
      </c>
      <c r="M777">
        <v>1195</v>
      </c>
      <c r="N777">
        <v>37</v>
      </c>
    </row>
    <row r="778" spans="1:14">
      <c r="A778" t="str">
        <f t="shared" si="12"/>
        <v>9497.9</v>
      </c>
      <c r="B778">
        <v>9497</v>
      </c>
      <c r="C778" t="s">
        <v>171</v>
      </c>
      <c r="D778" t="s">
        <v>172</v>
      </c>
      <c r="E778" t="s">
        <v>220</v>
      </c>
      <c r="F778">
        <v>9</v>
      </c>
      <c r="G778">
        <v>2017</v>
      </c>
      <c r="H778">
        <v>2694</v>
      </c>
      <c r="I778">
        <v>739</v>
      </c>
      <c r="J778">
        <v>593</v>
      </c>
      <c r="K778">
        <v>111</v>
      </c>
      <c r="L778">
        <v>0</v>
      </c>
      <c r="M778">
        <v>4137</v>
      </c>
      <c r="N778">
        <v>41</v>
      </c>
    </row>
    <row r="779" spans="1:14">
      <c r="A779" t="str">
        <f t="shared" si="12"/>
        <v>9730.9</v>
      </c>
      <c r="B779">
        <v>9730</v>
      </c>
      <c r="C779" t="s">
        <v>57</v>
      </c>
      <c r="D779" t="s">
        <v>58</v>
      </c>
      <c r="E779" t="s">
        <v>220</v>
      </c>
      <c r="F779">
        <v>9</v>
      </c>
      <c r="G779">
        <v>2017</v>
      </c>
      <c r="H779">
        <v>3213</v>
      </c>
      <c r="I779">
        <v>619</v>
      </c>
      <c r="J779">
        <v>822</v>
      </c>
      <c r="K779">
        <v>282</v>
      </c>
      <c r="L779">
        <v>0</v>
      </c>
      <c r="M779">
        <v>4936</v>
      </c>
      <c r="N779">
        <v>41</v>
      </c>
    </row>
    <row r="780" spans="1:14">
      <c r="A780" t="str">
        <f t="shared" si="12"/>
        <v>9792.9</v>
      </c>
      <c r="B780">
        <v>9792</v>
      </c>
      <c r="C780" t="s">
        <v>176</v>
      </c>
      <c r="D780" t="s">
        <v>177</v>
      </c>
      <c r="E780" t="s">
        <v>220</v>
      </c>
      <c r="F780">
        <v>9</v>
      </c>
      <c r="G780">
        <v>2017</v>
      </c>
      <c r="H780">
        <v>2430</v>
      </c>
      <c r="I780">
        <v>533</v>
      </c>
      <c r="J780">
        <v>749</v>
      </c>
      <c r="K780">
        <v>210</v>
      </c>
      <c r="L780">
        <v>0</v>
      </c>
      <c r="M780">
        <v>3922</v>
      </c>
      <c r="N780">
        <v>34</v>
      </c>
    </row>
    <row r="781" spans="1:14">
      <c r="A781" t="str">
        <f t="shared" si="12"/>
        <v>9800.9</v>
      </c>
      <c r="B781">
        <v>9800</v>
      </c>
      <c r="C781" t="s">
        <v>45</v>
      </c>
      <c r="D781" t="s">
        <v>46</v>
      </c>
      <c r="E781" t="s">
        <v>220</v>
      </c>
      <c r="F781">
        <v>9</v>
      </c>
      <c r="G781">
        <v>2017</v>
      </c>
      <c r="H781">
        <v>3285</v>
      </c>
      <c r="I781">
        <v>457</v>
      </c>
      <c r="J781">
        <v>967</v>
      </c>
      <c r="K781">
        <v>196</v>
      </c>
      <c r="L781">
        <v>0</v>
      </c>
      <c r="M781">
        <v>4905</v>
      </c>
      <c r="N781">
        <v>38</v>
      </c>
    </row>
    <row r="782" spans="1:14">
      <c r="A782" t="str">
        <f t="shared" si="12"/>
        <v>9901.9</v>
      </c>
      <c r="B782">
        <v>9901</v>
      </c>
      <c r="C782" t="s">
        <v>147</v>
      </c>
      <c r="D782" t="s">
        <v>148</v>
      </c>
      <c r="E782" t="s">
        <v>220</v>
      </c>
      <c r="F782">
        <v>9</v>
      </c>
      <c r="G782">
        <v>2017</v>
      </c>
      <c r="H782">
        <v>2349</v>
      </c>
      <c r="I782">
        <v>467</v>
      </c>
      <c r="J782">
        <v>716</v>
      </c>
      <c r="K782">
        <v>222</v>
      </c>
      <c r="L782">
        <v>0</v>
      </c>
      <c r="M782">
        <v>3754</v>
      </c>
      <c r="N782">
        <v>38</v>
      </c>
    </row>
    <row r="783" spans="1:14">
      <c r="A783" t="str">
        <f t="shared" si="12"/>
        <v>10066.9</v>
      </c>
      <c r="B783">
        <v>10066</v>
      </c>
      <c r="C783" t="s">
        <v>173</v>
      </c>
      <c r="D783" t="s">
        <v>39</v>
      </c>
      <c r="E783" t="s">
        <v>220</v>
      </c>
      <c r="F783">
        <v>9</v>
      </c>
      <c r="G783">
        <v>2017</v>
      </c>
      <c r="H783">
        <v>2551</v>
      </c>
      <c r="I783">
        <v>359</v>
      </c>
      <c r="J783">
        <v>1074</v>
      </c>
      <c r="K783">
        <v>115</v>
      </c>
      <c r="L783">
        <v>0</v>
      </c>
      <c r="M783">
        <v>4099</v>
      </c>
      <c r="N783">
        <v>38</v>
      </c>
    </row>
    <row r="784" spans="1:14">
      <c r="A784" t="str">
        <f t="shared" si="12"/>
        <v>10115.9</v>
      </c>
      <c r="B784">
        <v>10115</v>
      </c>
      <c r="C784" t="s">
        <v>178</v>
      </c>
      <c r="D784" t="s">
        <v>29</v>
      </c>
      <c r="E784" t="s">
        <v>220</v>
      </c>
      <c r="F784">
        <v>9</v>
      </c>
      <c r="G784">
        <v>2017</v>
      </c>
      <c r="H784">
        <v>7974</v>
      </c>
      <c r="I784">
        <v>1023</v>
      </c>
      <c r="J784">
        <v>1189</v>
      </c>
      <c r="K784">
        <v>491</v>
      </c>
      <c r="L784">
        <v>0</v>
      </c>
      <c r="M784">
        <v>10677</v>
      </c>
      <c r="N784">
        <v>37</v>
      </c>
    </row>
    <row r="785" spans="1:14">
      <c r="A785" t="str">
        <f t="shared" si="12"/>
        <v>152.10</v>
      </c>
      <c r="B785">
        <v>152</v>
      </c>
      <c r="C785" t="s">
        <v>53</v>
      </c>
      <c r="D785" t="s">
        <v>54</v>
      </c>
      <c r="E785" t="s">
        <v>220</v>
      </c>
      <c r="F785">
        <v>10</v>
      </c>
      <c r="G785">
        <v>2017</v>
      </c>
      <c r="H785">
        <v>4023</v>
      </c>
      <c r="I785">
        <v>545</v>
      </c>
      <c r="J785">
        <v>268</v>
      </c>
      <c r="K785">
        <v>215</v>
      </c>
      <c r="L785">
        <v>0</v>
      </c>
      <c r="M785">
        <v>5051</v>
      </c>
      <c r="N785">
        <v>34</v>
      </c>
    </row>
    <row r="786" spans="1:14">
      <c r="A786" t="str">
        <f t="shared" si="12"/>
        <v>672.10</v>
      </c>
      <c r="B786">
        <v>672</v>
      </c>
      <c r="C786" t="s">
        <v>64</v>
      </c>
      <c r="D786" t="s">
        <v>65</v>
      </c>
      <c r="E786" t="s">
        <v>220</v>
      </c>
      <c r="F786">
        <v>10</v>
      </c>
      <c r="G786">
        <v>2017</v>
      </c>
      <c r="H786">
        <v>4990</v>
      </c>
      <c r="I786">
        <v>849</v>
      </c>
      <c r="J786">
        <v>494</v>
      </c>
      <c r="K786">
        <v>253</v>
      </c>
      <c r="L786">
        <v>0</v>
      </c>
      <c r="M786">
        <v>6586</v>
      </c>
      <c r="N786">
        <v>34</v>
      </c>
    </row>
    <row r="787" spans="1:14">
      <c r="A787" t="str">
        <f t="shared" si="12"/>
        <v>695.10</v>
      </c>
      <c r="B787">
        <v>695</v>
      </c>
      <c r="C787" t="s">
        <v>159</v>
      </c>
      <c r="D787" t="s">
        <v>160</v>
      </c>
      <c r="E787" t="s">
        <v>220</v>
      </c>
      <c r="F787">
        <v>10</v>
      </c>
      <c r="G787">
        <v>2017</v>
      </c>
      <c r="H787">
        <v>2374</v>
      </c>
      <c r="I787">
        <v>313</v>
      </c>
      <c r="J787">
        <v>200</v>
      </c>
      <c r="K787">
        <v>194</v>
      </c>
      <c r="L787">
        <v>0</v>
      </c>
      <c r="M787">
        <v>3081</v>
      </c>
      <c r="N787">
        <v>32</v>
      </c>
    </row>
    <row r="788" spans="1:14">
      <c r="A788" t="str">
        <f t="shared" si="12"/>
        <v>817.10</v>
      </c>
      <c r="B788">
        <v>817</v>
      </c>
      <c r="C788" t="s">
        <v>138</v>
      </c>
      <c r="D788" t="s">
        <v>139</v>
      </c>
      <c r="E788" t="s">
        <v>220</v>
      </c>
      <c r="F788">
        <v>10</v>
      </c>
      <c r="G788">
        <v>2017</v>
      </c>
      <c r="H788">
        <v>5506</v>
      </c>
      <c r="I788">
        <v>475</v>
      </c>
      <c r="J788">
        <v>461</v>
      </c>
      <c r="K788">
        <v>11</v>
      </c>
      <c r="L788">
        <v>0</v>
      </c>
      <c r="M788">
        <v>6453</v>
      </c>
      <c r="N788">
        <v>34</v>
      </c>
    </row>
    <row r="789" spans="1:14">
      <c r="A789" t="str">
        <f t="shared" si="12"/>
        <v>831.10</v>
      </c>
      <c r="B789">
        <v>831</v>
      </c>
      <c r="C789" t="s">
        <v>159</v>
      </c>
      <c r="D789" t="s">
        <v>161</v>
      </c>
      <c r="E789" t="s">
        <v>220</v>
      </c>
      <c r="F789">
        <v>10</v>
      </c>
      <c r="G789">
        <v>2017</v>
      </c>
      <c r="H789">
        <v>8607</v>
      </c>
      <c r="I789">
        <v>1286</v>
      </c>
      <c r="J789">
        <v>534</v>
      </c>
      <c r="K789">
        <v>646</v>
      </c>
      <c r="L789">
        <v>0</v>
      </c>
      <c r="M789">
        <v>11073</v>
      </c>
      <c r="N789">
        <v>34</v>
      </c>
    </row>
    <row r="790" spans="1:14">
      <c r="A790" t="str">
        <f t="shared" si="12"/>
        <v>834.10</v>
      </c>
      <c r="B790">
        <v>834</v>
      </c>
      <c r="C790" t="s">
        <v>154</v>
      </c>
      <c r="D790" t="s">
        <v>155</v>
      </c>
      <c r="E790" t="s">
        <v>220</v>
      </c>
      <c r="F790">
        <v>10</v>
      </c>
      <c r="G790">
        <v>2017</v>
      </c>
      <c r="H790">
        <v>2098</v>
      </c>
      <c r="I790">
        <v>246</v>
      </c>
      <c r="J790">
        <v>328</v>
      </c>
      <c r="K790">
        <v>36</v>
      </c>
      <c r="L790">
        <v>0</v>
      </c>
      <c r="M790">
        <v>2708</v>
      </c>
      <c r="N790">
        <v>40</v>
      </c>
    </row>
    <row r="791" spans="1:14">
      <c r="A791" t="str">
        <f t="shared" si="12"/>
        <v>839.10</v>
      </c>
      <c r="B791">
        <v>839</v>
      </c>
      <c r="C791" t="s">
        <v>156</v>
      </c>
      <c r="D791" t="s">
        <v>157</v>
      </c>
      <c r="E791" t="s">
        <v>220</v>
      </c>
      <c r="F791">
        <v>10</v>
      </c>
      <c r="G791">
        <v>2017</v>
      </c>
      <c r="H791">
        <v>1644</v>
      </c>
      <c r="I791">
        <v>53</v>
      </c>
      <c r="J791">
        <v>101</v>
      </c>
      <c r="K791">
        <v>36</v>
      </c>
      <c r="L791">
        <v>0</v>
      </c>
      <c r="M791">
        <v>1834</v>
      </c>
      <c r="N791">
        <v>40</v>
      </c>
    </row>
    <row r="792" spans="1:14">
      <c r="A792" t="str">
        <f t="shared" si="12"/>
        <v>852.10</v>
      </c>
      <c r="B792">
        <v>852</v>
      </c>
      <c r="C792" t="s">
        <v>63</v>
      </c>
      <c r="D792" t="s">
        <v>26</v>
      </c>
      <c r="E792" t="s">
        <v>220</v>
      </c>
      <c r="F792">
        <v>10</v>
      </c>
      <c r="G792">
        <v>2017</v>
      </c>
      <c r="H792">
        <v>8364</v>
      </c>
      <c r="I792">
        <v>1009</v>
      </c>
      <c r="J792">
        <v>464</v>
      </c>
      <c r="K792">
        <v>622</v>
      </c>
      <c r="L792">
        <v>0</v>
      </c>
      <c r="M792">
        <v>10459</v>
      </c>
      <c r="N792">
        <v>41</v>
      </c>
    </row>
    <row r="793" spans="1:14">
      <c r="A793" t="str">
        <f t="shared" si="12"/>
        <v>860.10</v>
      </c>
      <c r="B793">
        <v>860</v>
      </c>
      <c r="C793" t="s">
        <v>84</v>
      </c>
      <c r="D793" t="s">
        <v>85</v>
      </c>
      <c r="E793" t="s">
        <v>220</v>
      </c>
      <c r="F793">
        <v>10</v>
      </c>
      <c r="G793">
        <v>2017</v>
      </c>
      <c r="H793">
        <v>3750</v>
      </c>
      <c r="I793">
        <v>431</v>
      </c>
      <c r="J793">
        <v>307</v>
      </c>
      <c r="K793">
        <v>281</v>
      </c>
      <c r="L793">
        <v>0</v>
      </c>
      <c r="M793">
        <v>4769</v>
      </c>
      <c r="N793">
        <v>41</v>
      </c>
    </row>
    <row r="794" spans="1:14">
      <c r="A794" t="str">
        <f t="shared" si="12"/>
        <v>1069.10</v>
      </c>
      <c r="B794">
        <v>1069</v>
      </c>
      <c r="C794" t="s">
        <v>180</v>
      </c>
      <c r="D794" t="s">
        <v>181</v>
      </c>
      <c r="E794" t="s">
        <v>220</v>
      </c>
      <c r="F794">
        <v>10</v>
      </c>
      <c r="G794">
        <v>2017</v>
      </c>
      <c r="H794">
        <v>4767</v>
      </c>
      <c r="I794">
        <v>275</v>
      </c>
      <c r="J794">
        <v>662</v>
      </c>
      <c r="K794">
        <v>13</v>
      </c>
      <c r="L794">
        <v>0</v>
      </c>
      <c r="M794">
        <v>5717</v>
      </c>
      <c r="N794">
        <v>34</v>
      </c>
    </row>
    <row r="795" spans="1:14">
      <c r="A795" t="str">
        <f t="shared" si="12"/>
        <v>1073.10</v>
      </c>
      <c r="B795">
        <v>1073</v>
      </c>
      <c r="C795" t="s">
        <v>149</v>
      </c>
      <c r="D795" t="s">
        <v>150</v>
      </c>
      <c r="E795" t="s">
        <v>220</v>
      </c>
      <c r="F795">
        <v>10</v>
      </c>
      <c r="G795">
        <v>2017</v>
      </c>
      <c r="H795">
        <v>1270</v>
      </c>
      <c r="I795">
        <v>149</v>
      </c>
      <c r="J795">
        <v>0</v>
      </c>
      <c r="K795">
        <v>67</v>
      </c>
      <c r="L795">
        <v>0</v>
      </c>
      <c r="M795">
        <v>1486</v>
      </c>
      <c r="N795">
        <v>38</v>
      </c>
    </row>
    <row r="796" spans="1:14">
      <c r="A796" t="str">
        <f t="shared" si="12"/>
        <v>1139.10</v>
      </c>
      <c r="B796">
        <v>1139</v>
      </c>
      <c r="C796" t="s">
        <v>61</v>
      </c>
      <c r="D796" t="s">
        <v>62</v>
      </c>
      <c r="E796" t="s">
        <v>220</v>
      </c>
      <c r="F796">
        <v>10</v>
      </c>
      <c r="G796">
        <v>2017</v>
      </c>
      <c r="H796">
        <v>21432</v>
      </c>
      <c r="I796">
        <v>3204</v>
      </c>
      <c r="J796">
        <v>2896</v>
      </c>
      <c r="K796">
        <v>1961</v>
      </c>
      <c r="L796">
        <v>0</v>
      </c>
      <c r="M796">
        <v>29493</v>
      </c>
      <c r="N796">
        <v>41</v>
      </c>
    </row>
    <row r="797" spans="1:14">
      <c r="A797" t="str">
        <f t="shared" si="12"/>
        <v>1143.10</v>
      </c>
      <c r="B797">
        <v>1143</v>
      </c>
      <c r="C797" t="s">
        <v>159</v>
      </c>
      <c r="D797" t="s">
        <v>27</v>
      </c>
      <c r="E797" t="s">
        <v>220</v>
      </c>
      <c r="F797">
        <v>10</v>
      </c>
      <c r="G797">
        <v>2017</v>
      </c>
      <c r="H797">
        <v>4369</v>
      </c>
      <c r="I797">
        <v>849</v>
      </c>
      <c r="J797">
        <v>620</v>
      </c>
      <c r="K797">
        <v>282</v>
      </c>
      <c r="L797">
        <v>0</v>
      </c>
      <c r="M797">
        <v>6120</v>
      </c>
      <c r="N797">
        <v>41</v>
      </c>
    </row>
    <row r="798" spans="1:14">
      <c r="A798" t="str">
        <f t="shared" si="12"/>
        <v>1318.10</v>
      </c>
      <c r="B798">
        <v>1318</v>
      </c>
      <c r="C798" t="s">
        <v>67</v>
      </c>
      <c r="D798" t="s">
        <v>68</v>
      </c>
      <c r="E798" t="s">
        <v>220</v>
      </c>
      <c r="F798">
        <v>10</v>
      </c>
      <c r="G798">
        <v>2017</v>
      </c>
      <c r="H798">
        <v>5555</v>
      </c>
      <c r="I798">
        <v>709</v>
      </c>
      <c r="J798">
        <v>606</v>
      </c>
      <c r="K798">
        <v>286</v>
      </c>
      <c r="L798">
        <v>0</v>
      </c>
      <c r="M798">
        <v>7156</v>
      </c>
      <c r="N798">
        <v>41</v>
      </c>
    </row>
    <row r="799" spans="1:14">
      <c r="A799" t="str">
        <f t="shared" si="12"/>
        <v>1319.10</v>
      </c>
      <c r="B799">
        <v>1319</v>
      </c>
      <c r="C799" t="s">
        <v>69</v>
      </c>
      <c r="D799" t="s">
        <v>70</v>
      </c>
      <c r="E799" t="s">
        <v>220</v>
      </c>
      <c r="F799">
        <v>10</v>
      </c>
      <c r="G799">
        <v>2017</v>
      </c>
      <c r="H799">
        <v>2151</v>
      </c>
      <c r="I799">
        <v>236</v>
      </c>
      <c r="J799">
        <v>378</v>
      </c>
      <c r="K799">
        <v>0</v>
      </c>
      <c r="L799">
        <v>0</v>
      </c>
      <c r="M799">
        <v>2765</v>
      </c>
      <c r="N799">
        <v>32</v>
      </c>
    </row>
    <row r="800" spans="1:14">
      <c r="A800" t="str">
        <f t="shared" si="12"/>
        <v>1326.10</v>
      </c>
      <c r="B800">
        <v>1326</v>
      </c>
      <c r="C800" t="s">
        <v>22</v>
      </c>
      <c r="D800" t="s">
        <v>23</v>
      </c>
      <c r="E800" t="s">
        <v>220</v>
      </c>
      <c r="F800">
        <v>10</v>
      </c>
      <c r="G800">
        <v>2017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37</v>
      </c>
    </row>
    <row r="801" spans="1:14">
      <c r="A801" t="str">
        <f t="shared" si="12"/>
        <v>1950.10</v>
      </c>
      <c r="B801">
        <v>1950</v>
      </c>
      <c r="C801" t="s">
        <v>36</v>
      </c>
      <c r="D801" t="s">
        <v>25</v>
      </c>
      <c r="E801" t="s">
        <v>220</v>
      </c>
      <c r="F801">
        <v>10</v>
      </c>
      <c r="G801">
        <v>2017</v>
      </c>
      <c r="H801">
        <v>27167</v>
      </c>
      <c r="I801">
        <v>569</v>
      </c>
      <c r="J801">
        <v>2625</v>
      </c>
      <c r="K801">
        <v>327</v>
      </c>
      <c r="L801">
        <v>0</v>
      </c>
      <c r="M801">
        <v>30688</v>
      </c>
      <c r="N801">
        <v>34</v>
      </c>
    </row>
    <row r="802" spans="1:14">
      <c r="A802" t="str">
        <f t="shared" si="12"/>
        <v>2010.10</v>
      </c>
      <c r="B802">
        <v>2010</v>
      </c>
      <c r="C802" t="s">
        <v>72</v>
      </c>
      <c r="D802" t="s">
        <v>73</v>
      </c>
      <c r="E802" t="s">
        <v>220</v>
      </c>
      <c r="F802">
        <v>10</v>
      </c>
      <c r="G802">
        <v>2017</v>
      </c>
      <c r="H802">
        <v>3795</v>
      </c>
      <c r="I802">
        <v>692</v>
      </c>
      <c r="J802">
        <v>249</v>
      </c>
      <c r="K802">
        <v>372</v>
      </c>
      <c r="L802">
        <v>0</v>
      </c>
      <c r="M802">
        <v>5108</v>
      </c>
      <c r="N802">
        <v>41</v>
      </c>
    </row>
    <row r="803" spans="1:14">
      <c r="A803" t="str">
        <f t="shared" si="12"/>
        <v>2215.10</v>
      </c>
      <c r="B803">
        <v>2215</v>
      </c>
      <c r="C803" t="s">
        <v>78</v>
      </c>
      <c r="D803" t="s">
        <v>79</v>
      </c>
      <c r="E803" t="s">
        <v>220</v>
      </c>
      <c r="F803">
        <v>10</v>
      </c>
      <c r="G803">
        <v>2017</v>
      </c>
      <c r="H803">
        <v>5124</v>
      </c>
      <c r="I803">
        <v>527</v>
      </c>
      <c r="J803">
        <v>-13</v>
      </c>
      <c r="K803">
        <v>13</v>
      </c>
      <c r="L803">
        <v>0</v>
      </c>
      <c r="M803">
        <v>5651</v>
      </c>
      <c r="N803">
        <v>33</v>
      </c>
    </row>
    <row r="804" spans="1:14">
      <c r="A804" t="str">
        <f t="shared" si="12"/>
        <v>2245.10</v>
      </c>
      <c r="B804">
        <v>2245</v>
      </c>
      <c r="C804" t="s">
        <v>76</v>
      </c>
      <c r="D804" t="s">
        <v>77</v>
      </c>
      <c r="E804" t="s">
        <v>220</v>
      </c>
      <c r="F804">
        <v>10</v>
      </c>
      <c r="G804">
        <v>2017</v>
      </c>
      <c r="H804">
        <v>2636</v>
      </c>
      <c r="I804">
        <v>259</v>
      </c>
      <c r="J804">
        <v>624</v>
      </c>
      <c r="K804">
        <v>175</v>
      </c>
      <c r="L804">
        <v>0</v>
      </c>
      <c r="M804">
        <v>3694</v>
      </c>
      <c r="N804">
        <v>38</v>
      </c>
    </row>
    <row r="805" spans="1:14">
      <c r="A805" t="str">
        <f t="shared" si="12"/>
        <v>2425.10</v>
      </c>
      <c r="B805">
        <v>2425</v>
      </c>
      <c r="C805" t="s">
        <v>80</v>
      </c>
      <c r="D805" t="s">
        <v>24</v>
      </c>
      <c r="E805" t="s">
        <v>220</v>
      </c>
      <c r="F805">
        <v>10</v>
      </c>
      <c r="G805">
        <v>2017</v>
      </c>
      <c r="H805">
        <v>3713</v>
      </c>
      <c r="I805">
        <v>310</v>
      </c>
      <c r="J805">
        <v>117</v>
      </c>
      <c r="K805">
        <v>0</v>
      </c>
      <c r="L805">
        <v>0</v>
      </c>
      <c r="M805">
        <v>4140</v>
      </c>
      <c r="N805">
        <v>38</v>
      </c>
    </row>
    <row r="806" spans="1:14">
      <c r="A806" t="str">
        <f t="shared" si="12"/>
        <v>2496.10</v>
      </c>
      <c r="B806">
        <v>2496</v>
      </c>
      <c r="C806" t="s">
        <v>240</v>
      </c>
      <c r="D806" t="s">
        <v>241</v>
      </c>
      <c r="E806" t="s">
        <v>220</v>
      </c>
      <c r="F806">
        <v>10</v>
      </c>
      <c r="G806">
        <v>2017</v>
      </c>
      <c r="H806">
        <v>2612</v>
      </c>
      <c r="I806">
        <v>220</v>
      </c>
      <c r="J806">
        <v>186</v>
      </c>
      <c r="K806">
        <v>0</v>
      </c>
      <c r="L806">
        <v>0</v>
      </c>
      <c r="M806">
        <v>3018</v>
      </c>
      <c r="N806">
        <v>34</v>
      </c>
    </row>
    <row r="807" spans="1:14">
      <c r="A807" t="str">
        <f t="shared" si="12"/>
        <v>2611.10</v>
      </c>
      <c r="B807">
        <v>2611</v>
      </c>
      <c r="C807" t="s">
        <v>81</v>
      </c>
      <c r="D807" t="s">
        <v>82</v>
      </c>
      <c r="E807" t="s">
        <v>220</v>
      </c>
      <c r="F807">
        <v>10</v>
      </c>
      <c r="G807">
        <v>2017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41</v>
      </c>
    </row>
    <row r="808" spans="1:14">
      <c r="A808" t="str">
        <f t="shared" si="12"/>
        <v>2700.10</v>
      </c>
      <c r="B808">
        <v>2700</v>
      </c>
      <c r="C808" t="s">
        <v>151</v>
      </c>
      <c r="D808" t="s">
        <v>152</v>
      </c>
      <c r="E808" t="s">
        <v>220</v>
      </c>
      <c r="F808">
        <v>10</v>
      </c>
      <c r="G808">
        <v>2017</v>
      </c>
      <c r="H808">
        <v>5835</v>
      </c>
      <c r="I808">
        <v>709</v>
      </c>
      <c r="J808">
        <v>326</v>
      </c>
      <c r="K808">
        <v>255</v>
      </c>
      <c r="L808">
        <v>0</v>
      </c>
      <c r="M808">
        <v>7125</v>
      </c>
      <c r="N808">
        <v>34</v>
      </c>
    </row>
    <row r="809" spans="1:14">
      <c r="A809" t="str">
        <f t="shared" si="12"/>
        <v>2715.10</v>
      </c>
      <c r="B809">
        <v>2715</v>
      </c>
      <c r="C809" t="s">
        <v>162</v>
      </c>
      <c r="D809" t="s">
        <v>163</v>
      </c>
      <c r="E809" t="s">
        <v>220</v>
      </c>
      <c r="F809">
        <v>10</v>
      </c>
      <c r="G809">
        <v>2017</v>
      </c>
      <c r="H809">
        <v>4216</v>
      </c>
      <c r="I809">
        <v>477</v>
      </c>
      <c r="J809">
        <v>211</v>
      </c>
      <c r="K809">
        <v>61</v>
      </c>
      <c r="L809">
        <v>0</v>
      </c>
      <c r="M809">
        <v>4965</v>
      </c>
      <c r="N809">
        <v>38</v>
      </c>
    </row>
    <row r="810" spans="1:14">
      <c r="A810" t="str">
        <f t="shared" si="12"/>
        <v>2744.10</v>
      </c>
      <c r="B810">
        <v>2744</v>
      </c>
      <c r="C810" t="s">
        <v>164</v>
      </c>
      <c r="D810" t="s">
        <v>165</v>
      </c>
      <c r="E810" t="s">
        <v>220</v>
      </c>
      <c r="F810">
        <v>10</v>
      </c>
      <c r="G810">
        <v>2017</v>
      </c>
      <c r="H810">
        <v>4769</v>
      </c>
      <c r="I810">
        <v>849</v>
      </c>
      <c r="J810">
        <v>-140</v>
      </c>
      <c r="K810">
        <v>233</v>
      </c>
      <c r="L810">
        <v>0</v>
      </c>
      <c r="M810">
        <v>5711</v>
      </c>
      <c r="N810">
        <v>33</v>
      </c>
    </row>
    <row r="811" spans="1:14">
      <c r="A811" t="str">
        <f t="shared" si="12"/>
        <v>2791.10</v>
      </c>
      <c r="B811">
        <v>2791</v>
      </c>
      <c r="C811" t="s">
        <v>86</v>
      </c>
      <c r="D811" t="s">
        <v>29</v>
      </c>
      <c r="E811" t="s">
        <v>220</v>
      </c>
      <c r="F811">
        <v>10</v>
      </c>
      <c r="G811">
        <v>2017</v>
      </c>
      <c r="H811">
        <v>3681</v>
      </c>
      <c r="I811">
        <v>368</v>
      </c>
      <c r="J811">
        <v>563</v>
      </c>
      <c r="K811">
        <v>95</v>
      </c>
      <c r="L811">
        <v>0</v>
      </c>
      <c r="M811">
        <v>4707</v>
      </c>
      <c r="N811">
        <v>37</v>
      </c>
    </row>
    <row r="812" spans="1:14">
      <c r="A812" t="str">
        <f t="shared" si="12"/>
        <v>3396.10</v>
      </c>
      <c r="B812">
        <v>3396</v>
      </c>
      <c r="C812" t="s">
        <v>88</v>
      </c>
      <c r="D812" t="s">
        <v>89</v>
      </c>
      <c r="E812" t="s">
        <v>220</v>
      </c>
      <c r="F812">
        <v>10</v>
      </c>
      <c r="G812">
        <v>2017</v>
      </c>
      <c r="H812">
        <v>4503</v>
      </c>
      <c r="I812">
        <v>488</v>
      </c>
      <c r="J812">
        <v>604</v>
      </c>
      <c r="K812">
        <v>313</v>
      </c>
      <c r="L812">
        <v>0</v>
      </c>
      <c r="M812">
        <v>5908</v>
      </c>
      <c r="N812">
        <v>38</v>
      </c>
    </row>
    <row r="813" spans="1:14">
      <c r="A813" t="str">
        <f t="shared" si="12"/>
        <v>3477.10</v>
      </c>
      <c r="B813">
        <v>3477</v>
      </c>
      <c r="C813" t="s">
        <v>184</v>
      </c>
      <c r="D813" t="s">
        <v>185</v>
      </c>
      <c r="E813" t="s">
        <v>220</v>
      </c>
      <c r="F813">
        <v>10</v>
      </c>
      <c r="G813">
        <v>2017</v>
      </c>
      <c r="H813">
        <v>2278</v>
      </c>
      <c r="I813">
        <v>202</v>
      </c>
      <c r="J813">
        <v>186</v>
      </c>
      <c r="K813">
        <v>0</v>
      </c>
      <c r="L813">
        <v>0</v>
      </c>
      <c r="M813">
        <v>2666</v>
      </c>
      <c r="N813">
        <v>40</v>
      </c>
    </row>
    <row r="814" spans="1:14">
      <c r="A814" t="str">
        <f t="shared" si="12"/>
        <v>3632.10</v>
      </c>
      <c r="B814">
        <v>3632</v>
      </c>
      <c r="C814" t="s">
        <v>90</v>
      </c>
      <c r="D814" t="s">
        <v>91</v>
      </c>
      <c r="E814" t="s">
        <v>220</v>
      </c>
      <c r="F814">
        <v>10</v>
      </c>
      <c r="G814">
        <v>2017</v>
      </c>
      <c r="H814">
        <v>2093</v>
      </c>
      <c r="I814">
        <v>0</v>
      </c>
      <c r="J814">
        <v>0</v>
      </c>
      <c r="K814">
        <v>0</v>
      </c>
      <c r="L814">
        <v>0</v>
      </c>
      <c r="M814">
        <v>2093</v>
      </c>
      <c r="N814">
        <v>40</v>
      </c>
    </row>
    <row r="815" spans="1:14">
      <c r="A815" t="str">
        <f t="shared" si="12"/>
        <v>3671.10</v>
      </c>
      <c r="B815">
        <v>3671</v>
      </c>
      <c r="C815" t="s">
        <v>182</v>
      </c>
      <c r="D815" t="s">
        <v>183</v>
      </c>
      <c r="E815" t="s">
        <v>220</v>
      </c>
      <c r="F815">
        <v>10</v>
      </c>
      <c r="G815">
        <v>2017</v>
      </c>
      <c r="H815">
        <v>3239</v>
      </c>
      <c r="I815">
        <v>149</v>
      </c>
      <c r="J815">
        <v>-10</v>
      </c>
      <c r="K815">
        <v>220</v>
      </c>
      <c r="L815">
        <v>0</v>
      </c>
      <c r="M815">
        <v>3598</v>
      </c>
      <c r="N815">
        <v>41</v>
      </c>
    </row>
    <row r="816" spans="1:14">
      <c r="A816" t="str">
        <f t="shared" si="12"/>
        <v>3681.10</v>
      </c>
      <c r="B816">
        <v>3681</v>
      </c>
      <c r="C816" t="s">
        <v>92</v>
      </c>
      <c r="D816" t="s">
        <v>93</v>
      </c>
      <c r="E816" t="s">
        <v>220</v>
      </c>
      <c r="F816">
        <v>10</v>
      </c>
      <c r="G816">
        <v>2017</v>
      </c>
      <c r="H816">
        <v>6867</v>
      </c>
      <c r="I816">
        <v>337</v>
      </c>
      <c r="J816">
        <v>477</v>
      </c>
      <c r="K816">
        <v>16</v>
      </c>
      <c r="L816">
        <v>0</v>
      </c>
      <c r="M816">
        <v>7697</v>
      </c>
      <c r="N816">
        <v>40</v>
      </c>
    </row>
    <row r="817" spans="1:14">
      <c r="A817" t="str">
        <f t="shared" si="12"/>
        <v>3686.10</v>
      </c>
      <c r="B817">
        <v>3686</v>
      </c>
      <c r="C817" t="s">
        <v>166</v>
      </c>
      <c r="D817" t="s">
        <v>167</v>
      </c>
      <c r="E817" t="s">
        <v>220</v>
      </c>
      <c r="F817">
        <v>10</v>
      </c>
      <c r="G817">
        <v>2017</v>
      </c>
      <c r="H817">
        <v>4657</v>
      </c>
      <c r="I817">
        <v>509</v>
      </c>
      <c r="J817">
        <v>557</v>
      </c>
      <c r="K817">
        <v>92</v>
      </c>
      <c r="L817">
        <v>0</v>
      </c>
      <c r="M817">
        <v>5815</v>
      </c>
      <c r="N817">
        <v>40</v>
      </c>
    </row>
    <row r="818" spans="1:14">
      <c r="A818" t="str">
        <f t="shared" si="12"/>
        <v>3841.10</v>
      </c>
      <c r="B818">
        <v>3841</v>
      </c>
      <c r="C818" t="s">
        <v>186</v>
      </c>
      <c r="D818" t="s">
        <v>187</v>
      </c>
      <c r="E818" t="s">
        <v>220</v>
      </c>
      <c r="F818">
        <v>10</v>
      </c>
      <c r="G818">
        <v>2017</v>
      </c>
      <c r="H818">
        <v>2681</v>
      </c>
      <c r="I818">
        <v>286</v>
      </c>
      <c r="J818">
        <v>371</v>
      </c>
      <c r="K818">
        <v>-21</v>
      </c>
      <c r="L818">
        <v>0</v>
      </c>
      <c r="M818">
        <v>3317</v>
      </c>
      <c r="N818">
        <v>33</v>
      </c>
    </row>
    <row r="819" spans="1:14">
      <c r="A819" t="str">
        <f t="shared" si="12"/>
        <v>3915.10</v>
      </c>
      <c r="B819">
        <v>3915</v>
      </c>
      <c r="C819" t="s">
        <v>94</v>
      </c>
      <c r="D819" t="s">
        <v>95</v>
      </c>
      <c r="E819" t="s">
        <v>220</v>
      </c>
      <c r="F819">
        <v>10</v>
      </c>
      <c r="G819">
        <v>2017</v>
      </c>
      <c r="H819">
        <v>4031</v>
      </c>
      <c r="I819">
        <v>795</v>
      </c>
      <c r="J819">
        <v>1101</v>
      </c>
      <c r="K819">
        <v>269</v>
      </c>
      <c r="L819">
        <v>0</v>
      </c>
      <c r="M819">
        <v>6196</v>
      </c>
      <c r="N819">
        <v>41</v>
      </c>
    </row>
    <row r="820" spans="1:14">
      <c r="A820" t="str">
        <f t="shared" si="12"/>
        <v>4020.10</v>
      </c>
      <c r="B820">
        <v>4020</v>
      </c>
      <c r="C820" t="s">
        <v>98</v>
      </c>
      <c r="D820" t="s">
        <v>99</v>
      </c>
      <c r="E820" t="s">
        <v>220</v>
      </c>
      <c r="F820">
        <v>10</v>
      </c>
      <c r="G820">
        <v>2017</v>
      </c>
      <c r="H820">
        <v>8389</v>
      </c>
      <c r="I820">
        <v>872</v>
      </c>
      <c r="J820">
        <v>723</v>
      </c>
      <c r="K820">
        <v>93</v>
      </c>
      <c r="L820">
        <v>0</v>
      </c>
      <c r="M820">
        <v>10077</v>
      </c>
      <c r="N820">
        <v>34</v>
      </c>
    </row>
    <row r="821" spans="1:14">
      <c r="A821" t="str">
        <f t="shared" si="12"/>
        <v>4065.10</v>
      </c>
      <c r="B821">
        <v>4065</v>
      </c>
      <c r="C821" t="s">
        <v>96</v>
      </c>
      <c r="D821" t="s">
        <v>97</v>
      </c>
      <c r="E821" t="s">
        <v>220</v>
      </c>
      <c r="F821">
        <v>10</v>
      </c>
      <c r="G821">
        <v>2017</v>
      </c>
      <c r="H821">
        <v>10477</v>
      </c>
      <c r="I821">
        <v>653</v>
      </c>
      <c r="J821">
        <v>72</v>
      </c>
      <c r="K821">
        <v>670</v>
      </c>
      <c r="L821">
        <v>0</v>
      </c>
      <c r="M821">
        <v>11872</v>
      </c>
      <c r="N821">
        <v>37</v>
      </c>
    </row>
    <row r="822" spans="1:14">
      <c r="A822" t="str">
        <f t="shared" si="12"/>
        <v>4190.10</v>
      </c>
      <c r="B822">
        <v>4190</v>
      </c>
      <c r="C822" t="s">
        <v>158</v>
      </c>
      <c r="D822" t="s">
        <v>41</v>
      </c>
      <c r="E822" t="s">
        <v>220</v>
      </c>
      <c r="F822">
        <v>10</v>
      </c>
      <c r="G822">
        <v>2017</v>
      </c>
      <c r="H822">
        <v>2581</v>
      </c>
      <c r="I822">
        <v>387</v>
      </c>
      <c r="J822">
        <v>332</v>
      </c>
      <c r="K822">
        <v>65</v>
      </c>
      <c r="L822">
        <v>0</v>
      </c>
      <c r="M822">
        <v>3365</v>
      </c>
      <c r="N822">
        <v>38</v>
      </c>
    </row>
    <row r="823" spans="1:14">
      <c r="A823" t="str">
        <f t="shared" si="12"/>
        <v>4475.10</v>
      </c>
      <c r="B823">
        <v>4475</v>
      </c>
      <c r="C823" t="s">
        <v>100</v>
      </c>
      <c r="D823" t="s">
        <v>44</v>
      </c>
      <c r="E823" t="s">
        <v>220</v>
      </c>
      <c r="F823">
        <v>10</v>
      </c>
      <c r="G823">
        <v>2017</v>
      </c>
      <c r="H823">
        <v>1755</v>
      </c>
      <c r="I823">
        <v>161</v>
      </c>
      <c r="J823">
        <v>151</v>
      </c>
      <c r="K823">
        <v>12</v>
      </c>
      <c r="L823">
        <v>0</v>
      </c>
      <c r="M823">
        <v>2079</v>
      </c>
      <c r="N823">
        <v>38</v>
      </c>
    </row>
    <row r="824" spans="1:14">
      <c r="A824" t="str">
        <f t="shared" si="12"/>
        <v>4630.10</v>
      </c>
      <c r="B824">
        <v>4630</v>
      </c>
      <c r="C824" t="s">
        <v>151</v>
      </c>
      <c r="D824" t="s">
        <v>153</v>
      </c>
      <c r="E824" t="s">
        <v>220</v>
      </c>
      <c r="F824">
        <v>10</v>
      </c>
      <c r="G824">
        <v>2017</v>
      </c>
      <c r="H824">
        <v>3168</v>
      </c>
      <c r="I824">
        <v>317</v>
      </c>
      <c r="J824">
        <v>365</v>
      </c>
      <c r="K824">
        <v>0</v>
      </c>
      <c r="L824">
        <v>0</v>
      </c>
      <c r="M824">
        <v>3850</v>
      </c>
      <c r="N824">
        <v>41</v>
      </c>
    </row>
    <row r="825" spans="1:14">
      <c r="A825" t="str">
        <f t="shared" si="12"/>
        <v>5429.10</v>
      </c>
      <c r="B825">
        <v>5429</v>
      </c>
      <c r="C825" t="s">
        <v>74</v>
      </c>
      <c r="D825" t="s">
        <v>75</v>
      </c>
      <c r="E825" t="s">
        <v>220</v>
      </c>
      <c r="F825">
        <v>10</v>
      </c>
      <c r="G825">
        <v>2017</v>
      </c>
      <c r="H825">
        <v>6773</v>
      </c>
      <c r="I825">
        <v>1261</v>
      </c>
      <c r="J825">
        <v>846</v>
      </c>
      <c r="K825">
        <v>501</v>
      </c>
      <c r="L825">
        <v>0</v>
      </c>
      <c r="M825">
        <v>9381</v>
      </c>
      <c r="N825">
        <v>34</v>
      </c>
    </row>
    <row r="826" spans="1:14">
      <c r="A826" t="str">
        <f t="shared" si="12"/>
        <v>5436.10</v>
      </c>
      <c r="B826">
        <v>5436</v>
      </c>
      <c r="C826" t="s">
        <v>103</v>
      </c>
      <c r="D826" t="s">
        <v>104</v>
      </c>
      <c r="E826" t="s">
        <v>220</v>
      </c>
      <c r="F826">
        <v>10</v>
      </c>
      <c r="G826">
        <v>2017</v>
      </c>
      <c r="H826">
        <v>14340</v>
      </c>
      <c r="I826">
        <v>1124</v>
      </c>
      <c r="J826">
        <v>393</v>
      </c>
      <c r="K826">
        <v>369</v>
      </c>
      <c r="L826">
        <v>0</v>
      </c>
      <c r="M826">
        <v>16226</v>
      </c>
      <c r="N826">
        <v>33</v>
      </c>
    </row>
    <row r="827" spans="1:14">
      <c r="A827" t="str">
        <f t="shared" si="12"/>
        <v>5481.10</v>
      </c>
      <c r="B827">
        <v>5481</v>
      </c>
      <c r="C827" t="s">
        <v>105</v>
      </c>
      <c r="D827" t="s">
        <v>42</v>
      </c>
      <c r="E827" t="s">
        <v>220</v>
      </c>
      <c r="F827">
        <v>10</v>
      </c>
      <c r="G827">
        <v>2017</v>
      </c>
      <c r="H827">
        <v>2795</v>
      </c>
      <c r="I827">
        <v>263</v>
      </c>
      <c r="J827">
        <v>287</v>
      </c>
      <c r="K827">
        <v>81</v>
      </c>
      <c r="L827">
        <v>0</v>
      </c>
      <c r="M827">
        <v>3426</v>
      </c>
      <c r="N827">
        <v>34</v>
      </c>
    </row>
    <row r="828" spans="1:14">
      <c r="A828" t="str">
        <f t="shared" si="12"/>
        <v>5532.10</v>
      </c>
      <c r="B828">
        <v>5532</v>
      </c>
      <c r="C828" t="s">
        <v>59</v>
      </c>
      <c r="D828" t="s">
        <v>60</v>
      </c>
      <c r="E828" t="s">
        <v>220</v>
      </c>
      <c r="F828">
        <v>10</v>
      </c>
      <c r="G828">
        <v>2017</v>
      </c>
      <c r="H828">
        <v>1813</v>
      </c>
      <c r="I828">
        <v>341</v>
      </c>
      <c r="J828">
        <v>179</v>
      </c>
      <c r="K828">
        <v>38</v>
      </c>
      <c r="L828">
        <v>0</v>
      </c>
      <c r="M828">
        <v>2371</v>
      </c>
      <c r="N828">
        <v>40</v>
      </c>
    </row>
    <row r="829" spans="1:14">
      <c r="A829" t="str">
        <f t="shared" si="12"/>
        <v>5550.10</v>
      </c>
      <c r="B829">
        <v>5550</v>
      </c>
      <c r="C829" t="s">
        <v>83</v>
      </c>
      <c r="D829" t="s">
        <v>43</v>
      </c>
      <c r="E829" t="s">
        <v>220</v>
      </c>
      <c r="F829">
        <v>10</v>
      </c>
      <c r="G829">
        <v>2017</v>
      </c>
      <c r="H829">
        <v>15325</v>
      </c>
      <c r="I829">
        <v>1853</v>
      </c>
      <c r="J829">
        <v>641</v>
      </c>
      <c r="K829">
        <v>994</v>
      </c>
      <c r="L829">
        <v>0</v>
      </c>
      <c r="M829">
        <v>18813</v>
      </c>
      <c r="N829">
        <v>38</v>
      </c>
    </row>
    <row r="830" spans="1:14">
      <c r="A830" t="str">
        <f t="shared" si="12"/>
        <v>6065.10</v>
      </c>
      <c r="B830">
        <v>6065</v>
      </c>
      <c r="C830" t="s">
        <v>106</v>
      </c>
      <c r="D830" t="s">
        <v>107</v>
      </c>
      <c r="E830" t="s">
        <v>220</v>
      </c>
      <c r="F830">
        <v>10</v>
      </c>
      <c r="G830">
        <v>2017</v>
      </c>
      <c r="H830">
        <v>3586</v>
      </c>
      <c r="I830">
        <v>322</v>
      </c>
      <c r="J830">
        <v>103</v>
      </c>
      <c r="K830">
        <v>178</v>
      </c>
      <c r="L830">
        <v>0</v>
      </c>
      <c r="M830">
        <v>4189</v>
      </c>
      <c r="N830">
        <v>33</v>
      </c>
    </row>
    <row r="831" spans="1:14">
      <c r="A831" t="str">
        <f t="shared" si="12"/>
        <v>6219.10</v>
      </c>
      <c r="B831">
        <v>6219</v>
      </c>
      <c r="C831" t="s">
        <v>110</v>
      </c>
      <c r="D831" t="s">
        <v>29</v>
      </c>
      <c r="E831" t="s">
        <v>220</v>
      </c>
      <c r="F831">
        <v>10</v>
      </c>
      <c r="G831">
        <v>2017</v>
      </c>
      <c r="H831">
        <v>3236</v>
      </c>
      <c r="I831">
        <v>46</v>
      </c>
      <c r="J831">
        <v>70</v>
      </c>
      <c r="K831">
        <v>61</v>
      </c>
      <c r="L831">
        <v>0</v>
      </c>
      <c r="M831">
        <v>3413</v>
      </c>
      <c r="N831">
        <v>37</v>
      </c>
    </row>
    <row r="832" spans="1:14">
      <c r="A832" t="str">
        <f t="shared" si="12"/>
        <v>6690.10</v>
      </c>
      <c r="B832">
        <v>6690</v>
      </c>
      <c r="C832" t="s">
        <v>111</v>
      </c>
      <c r="D832" t="s">
        <v>112</v>
      </c>
      <c r="E832" t="s">
        <v>220</v>
      </c>
      <c r="F832">
        <v>10</v>
      </c>
      <c r="G832">
        <v>2017</v>
      </c>
      <c r="H832">
        <v>10046</v>
      </c>
      <c r="I832">
        <v>814</v>
      </c>
      <c r="J832">
        <v>579</v>
      </c>
      <c r="K832">
        <v>318</v>
      </c>
      <c r="L832">
        <v>0</v>
      </c>
      <c r="M832">
        <v>11757</v>
      </c>
      <c r="N832">
        <v>34</v>
      </c>
    </row>
    <row r="833" spans="1:14">
      <c r="A833" t="str">
        <f t="shared" si="12"/>
        <v>6691.10</v>
      </c>
      <c r="B833">
        <v>6691</v>
      </c>
      <c r="C833" t="s">
        <v>113</v>
      </c>
      <c r="D833" t="s">
        <v>114</v>
      </c>
      <c r="E833" t="s">
        <v>220</v>
      </c>
      <c r="F833">
        <v>10</v>
      </c>
      <c r="G833">
        <v>2017</v>
      </c>
      <c r="H833">
        <v>3720</v>
      </c>
      <c r="I833">
        <v>603</v>
      </c>
      <c r="J833">
        <v>344</v>
      </c>
      <c r="K833">
        <v>304</v>
      </c>
      <c r="L833">
        <v>0</v>
      </c>
      <c r="M833">
        <v>4971</v>
      </c>
      <c r="N833">
        <v>34</v>
      </c>
    </row>
    <row r="834" spans="1:14">
      <c r="A834" t="str">
        <f t="shared" si="12"/>
        <v>6735.10</v>
      </c>
      <c r="B834">
        <v>6735</v>
      </c>
      <c r="C834" t="s">
        <v>102</v>
      </c>
      <c r="D834" t="s">
        <v>34</v>
      </c>
      <c r="E834" t="s">
        <v>220</v>
      </c>
      <c r="F834">
        <v>10</v>
      </c>
      <c r="G834">
        <v>2017</v>
      </c>
      <c r="H834">
        <v>1889</v>
      </c>
      <c r="I834">
        <v>251</v>
      </c>
      <c r="J834">
        <v>238</v>
      </c>
      <c r="K834">
        <v>300</v>
      </c>
      <c r="L834">
        <v>0</v>
      </c>
      <c r="M834">
        <v>2678</v>
      </c>
      <c r="N834">
        <v>40</v>
      </c>
    </row>
    <row r="835" spans="1:14">
      <c r="A835" t="str">
        <f t="shared" ref="A835:A898" si="13">$B835&amp;"."&amp;F835</f>
        <v>6830.10</v>
      </c>
      <c r="B835">
        <v>6830</v>
      </c>
      <c r="C835" t="s">
        <v>101</v>
      </c>
      <c r="D835" t="s">
        <v>37</v>
      </c>
      <c r="E835" t="s">
        <v>220</v>
      </c>
      <c r="F835">
        <v>10</v>
      </c>
      <c r="G835">
        <v>2017</v>
      </c>
      <c r="H835">
        <v>4905</v>
      </c>
      <c r="I835">
        <v>435</v>
      </c>
      <c r="J835">
        <v>151</v>
      </c>
      <c r="K835">
        <v>333</v>
      </c>
      <c r="L835">
        <v>0</v>
      </c>
      <c r="M835">
        <v>5824</v>
      </c>
      <c r="N835">
        <v>34</v>
      </c>
    </row>
    <row r="836" spans="1:14">
      <c r="A836" t="str">
        <f t="shared" si="13"/>
        <v>6887.10</v>
      </c>
      <c r="B836">
        <v>6887</v>
      </c>
      <c r="C836" t="s">
        <v>115</v>
      </c>
      <c r="D836" t="s">
        <v>116</v>
      </c>
      <c r="E836" t="s">
        <v>220</v>
      </c>
      <c r="F836">
        <v>10</v>
      </c>
      <c r="G836">
        <v>2017</v>
      </c>
      <c r="H836">
        <v>3943</v>
      </c>
      <c r="I836">
        <v>570</v>
      </c>
      <c r="J836">
        <v>152</v>
      </c>
      <c r="K836">
        <v>258</v>
      </c>
      <c r="L836">
        <v>0</v>
      </c>
      <c r="M836">
        <v>4923</v>
      </c>
      <c r="N836">
        <v>38</v>
      </c>
    </row>
    <row r="837" spans="1:14">
      <c r="A837" t="str">
        <f t="shared" si="13"/>
        <v>7064.10</v>
      </c>
      <c r="B837">
        <v>7064</v>
      </c>
      <c r="C837" t="s">
        <v>87</v>
      </c>
      <c r="D837" t="s">
        <v>40</v>
      </c>
      <c r="E837" t="s">
        <v>220</v>
      </c>
      <c r="F837">
        <v>10</v>
      </c>
      <c r="G837">
        <v>2017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33</v>
      </c>
    </row>
    <row r="838" spans="1:14">
      <c r="A838" t="str">
        <f t="shared" si="13"/>
        <v>7076.10</v>
      </c>
      <c r="B838">
        <v>7076</v>
      </c>
      <c r="C838" t="s">
        <v>249</v>
      </c>
      <c r="D838" t="s">
        <v>250</v>
      </c>
      <c r="E838" t="s">
        <v>220</v>
      </c>
      <c r="F838">
        <v>10</v>
      </c>
      <c r="G838">
        <v>2017</v>
      </c>
      <c r="H838">
        <v>1626</v>
      </c>
      <c r="I838">
        <v>332</v>
      </c>
      <c r="J838">
        <v>431</v>
      </c>
      <c r="K838">
        <v>9</v>
      </c>
      <c r="L838">
        <v>0</v>
      </c>
      <c r="M838">
        <v>2398</v>
      </c>
      <c r="N838">
        <v>38</v>
      </c>
    </row>
    <row r="839" spans="1:14">
      <c r="A839" t="str">
        <f t="shared" si="13"/>
        <v>7081.10</v>
      </c>
      <c r="B839">
        <v>7081</v>
      </c>
      <c r="C839" t="s">
        <v>245</v>
      </c>
      <c r="D839" t="s">
        <v>246</v>
      </c>
      <c r="E839" t="s">
        <v>220</v>
      </c>
      <c r="F839">
        <v>10</v>
      </c>
      <c r="G839">
        <v>2017</v>
      </c>
      <c r="H839">
        <v>1912</v>
      </c>
      <c r="I839">
        <v>402</v>
      </c>
      <c r="J839">
        <v>256</v>
      </c>
      <c r="K839">
        <v>0</v>
      </c>
      <c r="L839">
        <v>0</v>
      </c>
      <c r="M839">
        <v>2570</v>
      </c>
      <c r="N839">
        <v>34</v>
      </c>
    </row>
    <row r="840" spans="1:14">
      <c r="A840" t="str">
        <f t="shared" si="13"/>
        <v>7115.10</v>
      </c>
      <c r="B840">
        <v>7115</v>
      </c>
      <c r="C840" t="s">
        <v>117</v>
      </c>
      <c r="D840" t="s">
        <v>118</v>
      </c>
      <c r="E840" t="s">
        <v>220</v>
      </c>
      <c r="F840">
        <v>10</v>
      </c>
      <c r="G840">
        <v>2017</v>
      </c>
      <c r="H840">
        <v>2176</v>
      </c>
      <c r="I840">
        <v>245</v>
      </c>
      <c r="J840">
        <v>227</v>
      </c>
      <c r="K840">
        <v>34</v>
      </c>
      <c r="L840">
        <v>0</v>
      </c>
      <c r="M840">
        <v>2682</v>
      </c>
      <c r="N840">
        <v>40</v>
      </c>
    </row>
    <row r="841" spans="1:14">
      <c r="A841" t="str">
        <f t="shared" si="13"/>
        <v>7206.10</v>
      </c>
      <c r="B841">
        <v>7206</v>
      </c>
      <c r="C841" t="s">
        <v>119</v>
      </c>
      <c r="D841" t="s">
        <v>31</v>
      </c>
      <c r="E841" t="s">
        <v>220</v>
      </c>
      <c r="F841">
        <v>10</v>
      </c>
      <c r="G841">
        <v>2017</v>
      </c>
      <c r="H841">
        <v>3090</v>
      </c>
      <c r="I841">
        <v>105</v>
      </c>
      <c r="J841">
        <v>143</v>
      </c>
      <c r="K841">
        <v>148</v>
      </c>
      <c r="L841">
        <v>0</v>
      </c>
      <c r="M841">
        <v>3486</v>
      </c>
      <c r="N841">
        <v>41</v>
      </c>
    </row>
    <row r="842" spans="1:14">
      <c r="A842" t="str">
        <f t="shared" si="13"/>
        <v>7355.10</v>
      </c>
      <c r="B842">
        <v>7355</v>
      </c>
      <c r="C842" t="s">
        <v>168</v>
      </c>
      <c r="D842" t="s">
        <v>33</v>
      </c>
      <c r="E842" t="s">
        <v>220</v>
      </c>
      <c r="F842">
        <v>10</v>
      </c>
      <c r="G842">
        <v>2017</v>
      </c>
      <c r="H842">
        <v>6359</v>
      </c>
      <c r="I842">
        <v>692</v>
      </c>
      <c r="J842">
        <v>672</v>
      </c>
      <c r="K842">
        <v>424</v>
      </c>
      <c r="L842">
        <v>0</v>
      </c>
      <c r="M842">
        <v>8147</v>
      </c>
      <c r="N842">
        <v>38</v>
      </c>
    </row>
    <row r="843" spans="1:14">
      <c r="A843" t="str">
        <f t="shared" si="13"/>
        <v>7625.10</v>
      </c>
      <c r="B843">
        <v>7625</v>
      </c>
      <c r="C843" t="s">
        <v>120</v>
      </c>
      <c r="D843" t="s">
        <v>27</v>
      </c>
      <c r="E843" t="s">
        <v>220</v>
      </c>
      <c r="F843">
        <v>10</v>
      </c>
      <c r="G843">
        <v>2017</v>
      </c>
      <c r="H843">
        <v>8444</v>
      </c>
      <c r="I843">
        <v>1235</v>
      </c>
      <c r="J843">
        <v>888</v>
      </c>
      <c r="K843">
        <v>629</v>
      </c>
      <c r="L843">
        <v>0</v>
      </c>
      <c r="M843">
        <v>11196</v>
      </c>
      <c r="N843">
        <v>41</v>
      </c>
    </row>
    <row r="844" spans="1:14">
      <c r="A844" t="str">
        <f t="shared" si="13"/>
        <v>7780.10</v>
      </c>
      <c r="B844">
        <v>7780</v>
      </c>
      <c r="C844" t="s">
        <v>123</v>
      </c>
      <c r="D844" t="s">
        <v>124</v>
      </c>
      <c r="E844" t="s">
        <v>220</v>
      </c>
      <c r="F844">
        <v>10</v>
      </c>
      <c r="G844">
        <v>2017</v>
      </c>
      <c r="H844">
        <v>6554</v>
      </c>
      <c r="I844">
        <v>456</v>
      </c>
      <c r="J844">
        <v>764</v>
      </c>
      <c r="K844">
        <v>510</v>
      </c>
      <c r="L844">
        <v>0</v>
      </c>
      <c r="M844">
        <v>8284</v>
      </c>
      <c r="N844">
        <v>33</v>
      </c>
    </row>
    <row r="845" spans="1:14">
      <c r="A845" t="str">
        <f t="shared" si="13"/>
        <v>7781.10</v>
      </c>
      <c r="B845">
        <v>7781</v>
      </c>
      <c r="C845" t="s">
        <v>66</v>
      </c>
      <c r="D845" t="s">
        <v>35</v>
      </c>
      <c r="E845" t="s">
        <v>220</v>
      </c>
      <c r="F845">
        <v>10</v>
      </c>
      <c r="G845">
        <v>2017</v>
      </c>
      <c r="H845">
        <v>7146</v>
      </c>
      <c r="I845">
        <v>1362</v>
      </c>
      <c r="J845">
        <v>317</v>
      </c>
      <c r="K845">
        <v>528</v>
      </c>
      <c r="L845">
        <v>0</v>
      </c>
      <c r="M845">
        <v>9353</v>
      </c>
      <c r="N845">
        <v>41</v>
      </c>
    </row>
    <row r="846" spans="1:14">
      <c r="A846" t="str">
        <f t="shared" si="13"/>
        <v>7808.10</v>
      </c>
      <c r="B846">
        <v>7808</v>
      </c>
      <c r="C846" t="s">
        <v>137</v>
      </c>
      <c r="D846" t="s">
        <v>125</v>
      </c>
      <c r="E846" t="s">
        <v>220</v>
      </c>
      <c r="F846">
        <v>10</v>
      </c>
      <c r="G846">
        <v>2017</v>
      </c>
      <c r="H846">
        <v>4238</v>
      </c>
      <c r="I846">
        <v>602</v>
      </c>
      <c r="J846">
        <v>409</v>
      </c>
      <c r="K846">
        <v>288</v>
      </c>
      <c r="L846">
        <v>0</v>
      </c>
      <c r="M846">
        <v>5537</v>
      </c>
      <c r="N846">
        <v>32</v>
      </c>
    </row>
    <row r="847" spans="1:14">
      <c r="A847" t="str">
        <f t="shared" si="13"/>
        <v>7810.10</v>
      </c>
      <c r="B847">
        <v>7810</v>
      </c>
      <c r="C847" t="s">
        <v>126</v>
      </c>
      <c r="D847" t="s">
        <v>127</v>
      </c>
      <c r="E847" t="s">
        <v>220</v>
      </c>
      <c r="F847">
        <v>10</v>
      </c>
      <c r="G847">
        <v>2017</v>
      </c>
      <c r="H847">
        <v>4622</v>
      </c>
      <c r="I847">
        <v>927</v>
      </c>
      <c r="J847">
        <v>686</v>
      </c>
      <c r="K847">
        <v>259</v>
      </c>
      <c r="L847">
        <v>0</v>
      </c>
      <c r="M847">
        <v>6494</v>
      </c>
      <c r="N847">
        <v>33</v>
      </c>
    </row>
    <row r="848" spans="1:14">
      <c r="A848" t="str">
        <f t="shared" si="13"/>
        <v>7823.10</v>
      </c>
      <c r="B848">
        <v>7823</v>
      </c>
      <c r="C848" t="s">
        <v>121</v>
      </c>
      <c r="D848" t="s">
        <v>122</v>
      </c>
      <c r="E848" t="s">
        <v>220</v>
      </c>
      <c r="F848">
        <v>10</v>
      </c>
      <c r="G848">
        <v>2017</v>
      </c>
      <c r="H848">
        <v>3978</v>
      </c>
      <c r="I848">
        <v>438</v>
      </c>
      <c r="J848">
        <v>143</v>
      </c>
      <c r="K848">
        <v>273</v>
      </c>
      <c r="L848">
        <v>0</v>
      </c>
      <c r="M848">
        <v>4832</v>
      </c>
      <c r="N848">
        <v>32</v>
      </c>
    </row>
    <row r="849" spans="1:14">
      <c r="A849" t="str">
        <f t="shared" si="13"/>
        <v>7830.10</v>
      </c>
      <c r="B849">
        <v>7830</v>
      </c>
      <c r="C849" t="s">
        <v>134</v>
      </c>
      <c r="D849" t="s">
        <v>135</v>
      </c>
      <c r="E849" t="s">
        <v>220</v>
      </c>
      <c r="F849">
        <v>10</v>
      </c>
      <c r="G849">
        <v>2017</v>
      </c>
      <c r="H849">
        <v>3196</v>
      </c>
      <c r="I849">
        <v>410</v>
      </c>
      <c r="J849">
        <v>403</v>
      </c>
      <c r="K849">
        <v>39</v>
      </c>
      <c r="L849">
        <v>0</v>
      </c>
      <c r="M849">
        <v>4048</v>
      </c>
      <c r="N849">
        <v>34</v>
      </c>
    </row>
    <row r="850" spans="1:14">
      <c r="A850" t="str">
        <f t="shared" si="13"/>
        <v>7860.10</v>
      </c>
      <c r="B850">
        <v>7860</v>
      </c>
      <c r="C850" t="s">
        <v>128</v>
      </c>
      <c r="D850" t="s">
        <v>30</v>
      </c>
      <c r="E850" t="s">
        <v>220</v>
      </c>
      <c r="F850">
        <v>10</v>
      </c>
      <c r="G850">
        <v>2017</v>
      </c>
      <c r="H850">
        <v>2011</v>
      </c>
      <c r="I850">
        <v>163</v>
      </c>
      <c r="J850">
        <v>-87</v>
      </c>
      <c r="K850">
        <v>0</v>
      </c>
      <c r="L850">
        <v>0</v>
      </c>
      <c r="M850">
        <v>2087</v>
      </c>
      <c r="N850">
        <v>33</v>
      </c>
    </row>
    <row r="851" spans="1:14">
      <c r="A851" t="str">
        <f t="shared" si="13"/>
        <v>7958.10</v>
      </c>
      <c r="B851">
        <v>7958</v>
      </c>
      <c r="C851" t="s">
        <v>169</v>
      </c>
      <c r="D851" t="s">
        <v>20</v>
      </c>
      <c r="E851" t="s">
        <v>220</v>
      </c>
      <c r="F851">
        <v>10</v>
      </c>
      <c r="G851">
        <v>2017</v>
      </c>
      <c r="H851">
        <v>402</v>
      </c>
      <c r="I851">
        <v>0</v>
      </c>
      <c r="J851">
        <v>0</v>
      </c>
      <c r="K851">
        <v>44</v>
      </c>
      <c r="L851">
        <v>0</v>
      </c>
      <c r="M851">
        <v>446</v>
      </c>
      <c r="N851">
        <v>33</v>
      </c>
    </row>
    <row r="852" spans="1:14">
      <c r="A852" t="str">
        <f t="shared" si="13"/>
        <v>7964.10</v>
      </c>
      <c r="B852">
        <v>7964</v>
      </c>
      <c r="C852" t="s">
        <v>130</v>
      </c>
      <c r="D852" t="s">
        <v>131</v>
      </c>
      <c r="E852" t="s">
        <v>220</v>
      </c>
      <c r="F852">
        <v>10</v>
      </c>
      <c r="G852">
        <v>2017</v>
      </c>
      <c r="H852">
        <v>2067</v>
      </c>
      <c r="I852">
        <v>212</v>
      </c>
      <c r="J852">
        <v>306</v>
      </c>
      <c r="K852">
        <v>64</v>
      </c>
      <c r="L852">
        <v>0</v>
      </c>
      <c r="M852">
        <v>2649</v>
      </c>
      <c r="N852">
        <v>41</v>
      </c>
    </row>
    <row r="853" spans="1:14">
      <c r="A853" t="str">
        <f t="shared" si="13"/>
        <v>8118.10</v>
      </c>
      <c r="B853">
        <v>8118</v>
      </c>
      <c r="C853" t="s">
        <v>129</v>
      </c>
      <c r="D853" t="s">
        <v>28</v>
      </c>
      <c r="E853" t="s">
        <v>220</v>
      </c>
      <c r="F853">
        <v>10</v>
      </c>
      <c r="G853">
        <v>2017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40</v>
      </c>
    </row>
    <row r="854" spans="1:14">
      <c r="A854" t="str">
        <f t="shared" si="13"/>
        <v>8135.10</v>
      </c>
      <c r="B854">
        <v>8135</v>
      </c>
      <c r="C854" t="s">
        <v>136</v>
      </c>
      <c r="D854" t="s">
        <v>38</v>
      </c>
      <c r="E854" t="s">
        <v>220</v>
      </c>
      <c r="F854">
        <v>10</v>
      </c>
      <c r="G854">
        <v>2017</v>
      </c>
      <c r="H854">
        <v>2374</v>
      </c>
      <c r="I854">
        <v>136</v>
      </c>
      <c r="J854">
        <v>328</v>
      </c>
      <c r="K854">
        <v>113</v>
      </c>
      <c r="L854">
        <v>0</v>
      </c>
      <c r="M854">
        <v>2951</v>
      </c>
      <c r="N854">
        <v>33</v>
      </c>
    </row>
    <row r="855" spans="1:14">
      <c r="A855" t="str">
        <f t="shared" si="13"/>
        <v>8240.10</v>
      </c>
      <c r="B855">
        <v>8240</v>
      </c>
      <c r="C855" t="s">
        <v>55</v>
      </c>
      <c r="D855" t="s">
        <v>56</v>
      </c>
      <c r="E855" t="s">
        <v>220</v>
      </c>
      <c r="F855">
        <v>10</v>
      </c>
      <c r="G855">
        <v>2017</v>
      </c>
      <c r="H855">
        <v>2997</v>
      </c>
      <c r="I855">
        <v>561</v>
      </c>
      <c r="J855">
        <v>0</v>
      </c>
      <c r="K855">
        <v>333</v>
      </c>
      <c r="L855">
        <v>0</v>
      </c>
      <c r="M855">
        <v>3891</v>
      </c>
      <c r="N855">
        <v>40</v>
      </c>
    </row>
    <row r="856" spans="1:14">
      <c r="A856" t="str">
        <f t="shared" si="13"/>
        <v>8344.10</v>
      </c>
      <c r="B856">
        <v>8344</v>
      </c>
      <c r="C856" t="s">
        <v>108</v>
      </c>
      <c r="D856" t="s">
        <v>109</v>
      </c>
      <c r="E856" t="s">
        <v>220</v>
      </c>
      <c r="F856">
        <v>10</v>
      </c>
      <c r="G856">
        <v>2017</v>
      </c>
      <c r="H856">
        <v>1590</v>
      </c>
      <c r="I856">
        <v>501</v>
      </c>
      <c r="J856">
        <v>676</v>
      </c>
      <c r="K856">
        <v>43</v>
      </c>
      <c r="L856">
        <v>0</v>
      </c>
      <c r="M856">
        <v>2810</v>
      </c>
      <c r="N856">
        <v>32</v>
      </c>
    </row>
    <row r="857" spans="1:14">
      <c r="A857" t="str">
        <f t="shared" si="13"/>
        <v>8861.10</v>
      </c>
      <c r="B857">
        <v>8861</v>
      </c>
      <c r="C857" t="s">
        <v>140</v>
      </c>
      <c r="D857" t="s">
        <v>141</v>
      </c>
      <c r="E857" t="s">
        <v>220</v>
      </c>
      <c r="F857">
        <v>10</v>
      </c>
      <c r="G857">
        <v>2017</v>
      </c>
      <c r="H857">
        <v>3196</v>
      </c>
      <c r="I857">
        <v>78</v>
      </c>
      <c r="J857">
        <v>292</v>
      </c>
      <c r="K857">
        <v>121</v>
      </c>
      <c r="L857">
        <v>0</v>
      </c>
      <c r="M857">
        <v>3687</v>
      </c>
      <c r="N857">
        <v>41</v>
      </c>
    </row>
    <row r="858" spans="1:14">
      <c r="A858" t="str">
        <f t="shared" si="13"/>
        <v>8995.10</v>
      </c>
      <c r="B858">
        <v>8995</v>
      </c>
      <c r="C858" t="s">
        <v>142</v>
      </c>
      <c r="D858" t="s">
        <v>143</v>
      </c>
      <c r="E858" t="s">
        <v>220</v>
      </c>
      <c r="F858">
        <v>10</v>
      </c>
      <c r="G858">
        <v>2017</v>
      </c>
      <c r="H858">
        <v>3185</v>
      </c>
      <c r="I858">
        <v>480</v>
      </c>
      <c r="J858">
        <v>497</v>
      </c>
      <c r="K858">
        <v>72</v>
      </c>
      <c r="L858">
        <v>0</v>
      </c>
      <c r="M858">
        <v>4234</v>
      </c>
      <c r="N858">
        <v>40</v>
      </c>
    </row>
    <row r="859" spans="1:14">
      <c r="A859" t="str">
        <f t="shared" si="13"/>
        <v>9000.10</v>
      </c>
      <c r="B859">
        <v>9000</v>
      </c>
      <c r="C859" t="s">
        <v>132</v>
      </c>
      <c r="D859" t="s">
        <v>133</v>
      </c>
      <c r="E859" t="s">
        <v>220</v>
      </c>
      <c r="F859">
        <v>10</v>
      </c>
      <c r="G859">
        <v>2017</v>
      </c>
      <c r="H859">
        <v>1895</v>
      </c>
      <c r="I859">
        <v>210</v>
      </c>
      <c r="J859">
        <v>381</v>
      </c>
      <c r="K859">
        <v>62</v>
      </c>
      <c r="L859">
        <v>0</v>
      </c>
      <c r="M859">
        <v>2548</v>
      </c>
      <c r="N859">
        <v>40</v>
      </c>
    </row>
    <row r="860" spans="1:14">
      <c r="A860" t="str">
        <f t="shared" si="13"/>
        <v>9134.10</v>
      </c>
      <c r="B860">
        <v>9134</v>
      </c>
      <c r="C860" t="s">
        <v>144</v>
      </c>
      <c r="D860" t="s">
        <v>145</v>
      </c>
      <c r="E860" t="s">
        <v>220</v>
      </c>
      <c r="F860">
        <v>10</v>
      </c>
      <c r="G860">
        <v>2017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38</v>
      </c>
    </row>
    <row r="861" spans="1:14">
      <c r="A861" t="str">
        <f t="shared" si="13"/>
        <v>9201.10</v>
      </c>
      <c r="B861">
        <v>9201</v>
      </c>
      <c r="C861" t="s">
        <v>247</v>
      </c>
      <c r="D861" t="s">
        <v>170</v>
      </c>
      <c r="E861" t="s">
        <v>220</v>
      </c>
      <c r="F861">
        <v>10</v>
      </c>
      <c r="G861">
        <v>2017</v>
      </c>
      <c r="H861">
        <v>4896</v>
      </c>
      <c r="I861">
        <v>1119</v>
      </c>
      <c r="J861">
        <v>544</v>
      </c>
      <c r="K861">
        <v>312</v>
      </c>
      <c r="L861">
        <v>0</v>
      </c>
      <c r="M861">
        <v>6871</v>
      </c>
      <c r="N861">
        <v>33</v>
      </c>
    </row>
    <row r="862" spans="1:14">
      <c r="A862" t="str">
        <f t="shared" si="13"/>
        <v>9234.10</v>
      </c>
      <c r="B862">
        <v>9234</v>
      </c>
      <c r="C862" t="s">
        <v>146</v>
      </c>
      <c r="D862" t="s">
        <v>32</v>
      </c>
      <c r="E862" t="s">
        <v>220</v>
      </c>
      <c r="F862">
        <v>10</v>
      </c>
      <c r="G862">
        <v>2017</v>
      </c>
      <c r="H862">
        <v>4812</v>
      </c>
      <c r="I862">
        <v>698</v>
      </c>
      <c r="J862">
        <v>299</v>
      </c>
      <c r="K862">
        <v>244</v>
      </c>
      <c r="L862">
        <v>0</v>
      </c>
      <c r="M862">
        <v>6053</v>
      </c>
      <c r="N862">
        <v>40</v>
      </c>
    </row>
    <row r="863" spans="1:14">
      <c r="A863" t="str">
        <f t="shared" si="13"/>
        <v>9407.10</v>
      </c>
      <c r="B863">
        <v>9407</v>
      </c>
      <c r="C863" t="s">
        <v>174</v>
      </c>
      <c r="D863" t="s">
        <v>175</v>
      </c>
      <c r="E863" t="s">
        <v>220</v>
      </c>
      <c r="F863">
        <v>10</v>
      </c>
      <c r="G863">
        <v>2017</v>
      </c>
      <c r="H863">
        <v>10416</v>
      </c>
      <c r="I863">
        <v>1079</v>
      </c>
      <c r="J863">
        <v>471</v>
      </c>
      <c r="K863">
        <v>554</v>
      </c>
      <c r="L863">
        <v>0</v>
      </c>
      <c r="M863">
        <v>12520</v>
      </c>
      <c r="N863">
        <v>38</v>
      </c>
    </row>
    <row r="864" spans="1:14">
      <c r="A864" t="str">
        <f t="shared" si="13"/>
        <v>9496.10</v>
      </c>
      <c r="B864">
        <v>9496</v>
      </c>
      <c r="C864" t="s">
        <v>71</v>
      </c>
      <c r="D864" t="s">
        <v>21</v>
      </c>
      <c r="E864" t="s">
        <v>220</v>
      </c>
      <c r="F864">
        <v>10</v>
      </c>
      <c r="G864">
        <v>2017</v>
      </c>
      <c r="H864">
        <v>4779</v>
      </c>
      <c r="I864">
        <v>764</v>
      </c>
      <c r="J864">
        <v>106</v>
      </c>
      <c r="K864">
        <v>333</v>
      </c>
      <c r="L864">
        <v>0</v>
      </c>
      <c r="M864">
        <v>5982</v>
      </c>
      <c r="N864">
        <v>37</v>
      </c>
    </row>
    <row r="865" spans="1:14">
      <c r="A865" t="str">
        <f t="shared" si="13"/>
        <v>9497.10</v>
      </c>
      <c r="B865">
        <v>9497</v>
      </c>
      <c r="C865" t="s">
        <v>171</v>
      </c>
      <c r="D865" t="s">
        <v>172</v>
      </c>
      <c r="E865" t="s">
        <v>220</v>
      </c>
      <c r="F865">
        <v>10</v>
      </c>
      <c r="G865">
        <v>2017</v>
      </c>
      <c r="H865">
        <v>3270</v>
      </c>
      <c r="I865">
        <v>819</v>
      </c>
      <c r="J865">
        <v>317</v>
      </c>
      <c r="K865">
        <v>187</v>
      </c>
      <c r="L865">
        <v>0</v>
      </c>
      <c r="M865">
        <v>4593</v>
      </c>
      <c r="N865">
        <v>41</v>
      </c>
    </row>
    <row r="866" spans="1:14">
      <c r="A866" t="str">
        <f t="shared" si="13"/>
        <v>9730.10</v>
      </c>
      <c r="B866">
        <v>9730</v>
      </c>
      <c r="C866" t="s">
        <v>57</v>
      </c>
      <c r="D866" t="s">
        <v>58</v>
      </c>
      <c r="E866" t="s">
        <v>220</v>
      </c>
      <c r="F866">
        <v>10</v>
      </c>
      <c r="G866">
        <v>2017</v>
      </c>
      <c r="H866">
        <v>4345</v>
      </c>
      <c r="I866">
        <v>327</v>
      </c>
      <c r="J866">
        <v>651</v>
      </c>
      <c r="K866">
        <v>244</v>
      </c>
      <c r="L866">
        <v>0</v>
      </c>
      <c r="M866">
        <v>5567</v>
      </c>
      <c r="N866">
        <v>41</v>
      </c>
    </row>
    <row r="867" spans="1:14">
      <c r="A867" t="str">
        <f t="shared" si="13"/>
        <v>9792.10</v>
      </c>
      <c r="B867">
        <v>9792</v>
      </c>
      <c r="C867" t="s">
        <v>176</v>
      </c>
      <c r="D867" t="s">
        <v>177</v>
      </c>
      <c r="E867" t="s">
        <v>220</v>
      </c>
      <c r="F867">
        <v>10</v>
      </c>
      <c r="G867">
        <v>2017</v>
      </c>
      <c r="H867">
        <v>3050</v>
      </c>
      <c r="I867">
        <v>71</v>
      </c>
      <c r="J867">
        <v>290</v>
      </c>
      <c r="K867">
        <v>-22</v>
      </c>
      <c r="L867">
        <v>0</v>
      </c>
      <c r="M867">
        <v>3389</v>
      </c>
      <c r="N867">
        <v>34</v>
      </c>
    </row>
    <row r="868" spans="1:14">
      <c r="A868" t="str">
        <f t="shared" si="13"/>
        <v>9800.10</v>
      </c>
      <c r="B868">
        <v>9800</v>
      </c>
      <c r="C868" t="s">
        <v>45</v>
      </c>
      <c r="D868" t="s">
        <v>46</v>
      </c>
      <c r="E868" t="s">
        <v>220</v>
      </c>
      <c r="F868">
        <v>10</v>
      </c>
      <c r="G868">
        <v>2017</v>
      </c>
      <c r="H868">
        <v>7312</v>
      </c>
      <c r="I868">
        <v>636</v>
      </c>
      <c r="J868">
        <v>549</v>
      </c>
      <c r="K868">
        <v>480</v>
      </c>
      <c r="L868">
        <v>0</v>
      </c>
      <c r="M868">
        <v>8977</v>
      </c>
      <c r="N868">
        <v>38</v>
      </c>
    </row>
    <row r="869" spans="1:14">
      <c r="A869" t="str">
        <f t="shared" si="13"/>
        <v>9901.10</v>
      </c>
      <c r="B869">
        <v>9901</v>
      </c>
      <c r="C869" t="s">
        <v>147</v>
      </c>
      <c r="D869" t="s">
        <v>148</v>
      </c>
      <c r="E869" t="s">
        <v>220</v>
      </c>
      <c r="F869">
        <v>10</v>
      </c>
      <c r="G869">
        <v>2017</v>
      </c>
      <c r="H869">
        <v>1975</v>
      </c>
      <c r="I869">
        <v>-41</v>
      </c>
      <c r="J869">
        <v>0</v>
      </c>
      <c r="K869">
        <v>-12</v>
      </c>
      <c r="L869">
        <v>0</v>
      </c>
      <c r="M869">
        <v>1922</v>
      </c>
      <c r="N869">
        <v>38</v>
      </c>
    </row>
    <row r="870" spans="1:14">
      <c r="A870" t="str">
        <f t="shared" si="13"/>
        <v>10066.10</v>
      </c>
      <c r="B870">
        <v>10066</v>
      </c>
      <c r="C870" t="s">
        <v>173</v>
      </c>
      <c r="D870" t="s">
        <v>39</v>
      </c>
      <c r="E870" t="s">
        <v>220</v>
      </c>
      <c r="F870">
        <v>10</v>
      </c>
      <c r="G870">
        <v>2017</v>
      </c>
      <c r="H870">
        <v>3337</v>
      </c>
      <c r="I870">
        <v>288</v>
      </c>
      <c r="J870">
        <v>198</v>
      </c>
      <c r="K870">
        <v>222</v>
      </c>
      <c r="L870">
        <v>0</v>
      </c>
      <c r="M870">
        <v>4045</v>
      </c>
      <c r="N870">
        <v>38</v>
      </c>
    </row>
    <row r="871" spans="1:14">
      <c r="A871" t="str">
        <f t="shared" si="13"/>
        <v>10115.10</v>
      </c>
      <c r="B871">
        <v>10115</v>
      </c>
      <c r="C871" t="s">
        <v>178</v>
      </c>
      <c r="D871" t="s">
        <v>29</v>
      </c>
      <c r="E871" t="s">
        <v>220</v>
      </c>
      <c r="F871">
        <v>10</v>
      </c>
      <c r="G871">
        <v>2017</v>
      </c>
      <c r="H871">
        <v>4204</v>
      </c>
      <c r="I871">
        <v>397</v>
      </c>
      <c r="J871">
        <v>199</v>
      </c>
      <c r="K871">
        <v>94</v>
      </c>
      <c r="L871">
        <v>0</v>
      </c>
      <c r="M871">
        <v>4894</v>
      </c>
      <c r="N871">
        <v>37</v>
      </c>
    </row>
    <row r="872" spans="1:14">
      <c r="A872" t="str">
        <f t="shared" si="13"/>
        <v>152.11</v>
      </c>
      <c r="B872">
        <v>152</v>
      </c>
      <c r="C872" t="s">
        <v>53</v>
      </c>
      <c r="D872" t="s">
        <v>54</v>
      </c>
      <c r="E872" t="s">
        <v>220</v>
      </c>
      <c r="F872">
        <v>11</v>
      </c>
      <c r="G872">
        <v>2017</v>
      </c>
      <c r="H872">
        <v>2309</v>
      </c>
      <c r="I872">
        <v>427</v>
      </c>
      <c r="J872">
        <v>0</v>
      </c>
      <c r="K872">
        <v>178</v>
      </c>
      <c r="L872">
        <v>0</v>
      </c>
      <c r="M872">
        <v>2914</v>
      </c>
      <c r="N872">
        <v>34</v>
      </c>
    </row>
    <row r="873" spans="1:14">
      <c r="A873" t="str">
        <f t="shared" si="13"/>
        <v>672.11</v>
      </c>
      <c r="B873">
        <v>672</v>
      </c>
      <c r="C873" t="s">
        <v>64</v>
      </c>
      <c r="D873" t="s">
        <v>65</v>
      </c>
      <c r="E873" t="s">
        <v>220</v>
      </c>
      <c r="F873">
        <v>11</v>
      </c>
      <c r="G873">
        <v>2017</v>
      </c>
      <c r="H873">
        <v>702</v>
      </c>
      <c r="I873">
        <v>144</v>
      </c>
      <c r="J873">
        <v>139</v>
      </c>
      <c r="K873">
        <v>9</v>
      </c>
      <c r="L873">
        <v>0</v>
      </c>
      <c r="M873">
        <v>994</v>
      </c>
      <c r="N873">
        <v>34</v>
      </c>
    </row>
    <row r="874" spans="1:14">
      <c r="A874" t="str">
        <f t="shared" si="13"/>
        <v>695.11</v>
      </c>
      <c r="B874">
        <v>695</v>
      </c>
      <c r="C874" t="s">
        <v>159</v>
      </c>
      <c r="D874" t="s">
        <v>160</v>
      </c>
      <c r="E874" t="s">
        <v>220</v>
      </c>
      <c r="F874">
        <v>11</v>
      </c>
      <c r="G874">
        <v>2017</v>
      </c>
      <c r="H874">
        <v>1561</v>
      </c>
      <c r="I874">
        <v>280</v>
      </c>
      <c r="J874">
        <v>156</v>
      </c>
      <c r="K874">
        <v>111</v>
      </c>
      <c r="L874">
        <v>0</v>
      </c>
      <c r="M874">
        <v>2108</v>
      </c>
      <c r="N874">
        <v>32</v>
      </c>
    </row>
    <row r="875" spans="1:14">
      <c r="A875" t="str">
        <f t="shared" si="13"/>
        <v>817.11</v>
      </c>
      <c r="B875">
        <v>817</v>
      </c>
      <c r="C875" t="s">
        <v>138</v>
      </c>
      <c r="D875" t="s">
        <v>139</v>
      </c>
      <c r="E875" t="s">
        <v>220</v>
      </c>
      <c r="F875">
        <v>11</v>
      </c>
      <c r="G875">
        <v>2017</v>
      </c>
      <c r="H875">
        <v>7847</v>
      </c>
      <c r="I875">
        <v>1649</v>
      </c>
      <c r="J875">
        <v>1351</v>
      </c>
      <c r="K875">
        <v>773</v>
      </c>
      <c r="L875">
        <v>0</v>
      </c>
      <c r="M875">
        <v>11620</v>
      </c>
      <c r="N875">
        <v>34</v>
      </c>
    </row>
    <row r="876" spans="1:14">
      <c r="A876" t="str">
        <f t="shared" si="13"/>
        <v>831.11</v>
      </c>
      <c r="B876">
        <v>831</v>
      </c>
      <c r="C876" t="s">
        <v>159</v>
      </c>
      <c r="D876" t="s">
        <v>161</v>
      </c>
      <c r="E876" t="s">
        <v>220</v>
      </c>
      <c r="F876">
        <v>11</v>
      </c>
      <c r="G876">
        <v>2017</v>
      </c>
      <c r="H876">
        <v>2082</v>
      </c>
      <c r="I876">
        <v>863</v>
      </c>
      <c r="J876">
        <v>796</v>
      </c>
      <c r="K876">
        <v>82</v>
      </c>
      <c r="L876">
        <v>0</v>
      </c>
      <c r="M876">
        <v>3823</v>
      </c>
      <c r="N876">
        <v>34</v>
      </c>
    </row>
    <row r="877" spans="1:14">
      <c r="A877" t="str">
        <f t="shared" si="13"/>
        <v>834.11</v>
      </c>
      <c r="B877">
        <v>834</v>
      </c>
      <c r="C877" t="s">
        <v>154</v>
      </c>
      <c r="D877" t="s">
        <v>155</v>
      </c>
      <c r="E877" t="s">
        <v>220</v>
      </c>
      <c r="F877">
        <v>11</v>
      </c>
      <c r="G877">
        <v>2017</v>
      </c>
      <c r="H877">
        <v>1610</v>
      </c>
      <c r="I877">
        <v>190</v>
      </c>
      <c r="J877">
        <v>323</v>
      </c>
      <c r="K877">
        <v>40</v>
      </c>
      <c r="L877">
        <v>0</v>
      </c>
      <c r="M877">
        <v>2163</v>
      </c>
      <c r="N877">
        <v>40</v>
      </c>
    </row>
    <row r="878" spans="1:14">
      <c r="A878" t="str">
        <f t="shared" si="13"/>
        <v>839.11</v>
      </c>
      <c r="B878">
        <v>839</v>
      </c>
      <c r="C878" t="s">
        <v>156</v>
      </c>
      <c r="D878" t="s">
        <v>157</v>
      </c>
      <c r="E878" t="s">
        <v>220</v>
      </c>
      <c r="F878">
        <v>11</v>
      </c>
      <c r="G878">
        <v>2017</v>
      </c>
      <c r="H878">
        <v>1470</v>
      </c>
      <c r="I878">
        <v>276</v>
      </c>
      <c r="J878">
        <v>431</v>
      </c>
      <c r="K878">
        <v>51</v>
      </c>
      <c r="L878">
        <v>0</v>
      </c>
      <c r="M878">
        <v>2228</v>
      </c>
      <c r="N878">
        <v>40</v>
      </c>
    </row>
    <row r="879" spans="1:14">
      <c r="A879" t="str">
        <f t="shared" si="13"/>
        <v>852.11</v>
      </c>
      <c r="B879">
        <v>852</v>
      </c>
      <c r="C879" t="s">
        <v>63</v>
      </c>
      <c r="D879" t="s">
        <v>26</v>
      </c>
      <c r="E879" t="s">
        <v>220</v>
      </c>
      <c r="F879">
        <v>11</v>
      </c>
      <c r="G879">
        <v>2017</v>
      </c>
      <c r="H879">
        <v>4244</v>
      </c>
      <c r="I879">
        <v>666</v>
      </c>
      <c r="J879">
        <v>365</v>
      </c>
      <c r="K879">
        <v>223</v>
      </c>
      <c r="L879">
        <v>0</v>
      </c>
      <c r="M879">
        <v>5498</v>
      </c>
      <c r="N879">
        <v>41</v>
      </c>
    </row>
    <row r="880" spans="1:14">
      <c r="A880" t="str">
        <f t="shared" si="13"/>
        <v>860.11</v>
      </c>
      <c r="B880">
        <v>860</v>
      </c>
      <c r="C880" t="s">
        <v>84</v>
      </c>
      <c r="D880" t="s">
        <v>85</v>
      </c>
      <c r="E880" t="s">
        <v>220</v>
      </c>
      <c r="F880">
        <v>11</v>
      </c>
      <c r="G880">
        <v>2017</v>
      </c>
      <c r="H880">
        <v>6376</v>
      </c>
      <c r="I880">
        <v>819</v>
      </c>
      <c r="J880">
        <v>620</v>
      </c>
      <c r="K880">
        <v>793</v>
      </c>
      <c r="L880">
        <v>0</v>
      </c>
      <c r="M880">
        <v>8608</v>
      </c>
      <c r="N880">
        <v>41</v>
      </c>
    </row>
    <row r="881" spans="1:14">
      <c r="A881" t="str">
        <f t="shared" si="13"/>
        <v>1069.11</v>
      </c>
      <c r="B881">
        <v>1069</v>
      </c>
      <c r="C881" t="s">
        <v>180</v>
      </c>
      <c r="D881" t="s">
        <v>181</v>
      </c>
      <c r="E881" t="s">
        <v>220</v>
      </c>
      <c r="F881">
        <v>11</v>
      </c>
      <c r="G881">
        <v>2017</v>
      </c>
      <c r="H881">
        <v>827</v>
      </c>
      <c r="I881">
        <v>56</v>
      </c>
      <c r="J881">
        <v>129</v>
      </c>
      <c r="K881">
        <v>23</v>
      </c>
      <c r="L881">
        <v>0</v>
      </c>
      <c r="M881">
        <v>1035</v>
      </c>
      <c r="N881">
        <v>34</v>
      </c>
    </row>
    <row r="882" spans="1:14">
      <c r="A882" t="str">
        <f t="shared" si="13"/>
        <v>1073.11</v>
      </c>
      <c r="B882">
        <v>1073</v>
      </c>
      <c r="C882" t="s">
        <v>149</v>
      </c>
      <c r="D882" t="s">
        <v>150</v>
      </c>
      <c r="E882" t="s">
        <v>220</v>
      </c>
      <c r="F882">
        <v>11</v>
      </c>
      <c r="G882">
        <v>2017</v>
      </c>
      <c r="H882">
        <v>1699</v>
      </c>
      <c r="I882">
        <v>169</v>
      </c>
      <c r="J882">
        <v>103</v>
      </c>
      <c r="K882">
        <v>83</v>
      </c>
      <c r="L882">
        <v>0</v>
      </c>
      <c r="M882">
        <v>2054</v>
      </c>
      <c r="N882">
        <v>38</v>
      </c>
    </row>
    <row r="883" spans="1:14">
      <c r="A883" t="str">
        <f t="shared" si="13"/>
        <v>1139.11</v>
      </c>
      <c r="B883">
        <v>1139</v>
      </c>
      <c r="C883" t="s">
        <v>61</v>
      </c>
      <c r="D883" t="s">
        <v>62</v>
      </c>
      <c r="E883" t="s">
        <v>220</v>
      </c>
      <c r="F883">
        <v>11</v>
      </c>
      <c r="G883">
        <v>2017</v>
      </c>
      <c r="H883">
        <v>9253</v>
      </c>
      <c r="I883">
        <v>728</v>
      </c>
      <c r="J883">
        <v>1677</v>
      </c>
      <c r="K883">
        <v>1050</v>
      </c>
      <c r="L883">
        <v>0</v>
      </c>
      <c r="M883">
        <v>12708</v>
      </c>
      <c r="N883">
        <v>41</v>
      </c>
    </row>
    <row r="884" spans="1:14">
      <c r="A884" t="str">
        <f t="shared" si="13"/>
        <v>1143.11</v>
      </c>
      <c r="B884">
        <v>1143</v>
      </c>
      <c r="C884" t="s">
        <v>159</v>
      </c>
      <c r="D884" t="s">
        <v>27</v>
      </c>
      <c r="E884" t="s">
        <v>220</v>
      </c>
      <c r="F884">
        <v>11</v>
      </c>
      <c r="G884">
        <v>2017</v>
      </c>
      <c r="H884">
        <v>2491</v>
      </c>
      <c r="I884">
        <v>370</v>
      </c>
      <c r="J884">
        <v>99</v>
      </c>
      <c r="K884">
        <v>251</v>
      </c>
      <c r="L884">
        <v>0</v>
      </c>
      <c r="M884">
        <v>3211</v>
      </c>
      <c r="N884">
        <v>41</v>
      </c>
    </row>
    <row r="885" spans="1:14">
      <c r="A885" t="str">
        <f t="shared" si="13"/>
        <v>1318.11</v>
      </c>
      <c r="B885">
        <v>1318</v>
      </c>
      <c r="C885" t="s">
        <v>67</v>
      </c>
      <c r="D885" t="s">
        <v>68</v>
      </c>
      <c r="E885" t="s">
        <v>220</v>
      </c>
      <c r="F885">
        <v>11</v>
      </c>
      <c r="G885">
        <v>2017</v>
      </c>
      <c r="H885">
        <v>3857</v>
      </c>
      <c r="I885">
        <v>690</v>
      </c>
      <c r="J885">
        <v>578</v>
      </c>
      <c r="K885">
        <v>55</v>
      </c>
      <c r="L885">
        <v>0</v>
      </c>
      <c r="M885">
        <v>5180</v>
      </c>
      <c r="N885">
        <v>41</v>
      </c>
    </row>
    <row r="886" spans="1:14">
      <c r="A886" t="str">
        <f t="shared" si="13"/>
        <v>1319.11</v>
      </c>
      <c r="B886">
        <v>1319</v>
      </c>
      <c r="C886" t="s">
        <v>69</v>
      </c>
      <c r="D886" t="s">
        <v>70</v>
      </c>
      <c r="E886" t="s">
        <v>220</v>
      </c>
      <c r="F886">
        <v>11</v>
      </c>
      <c r="G886">
        <v>2017</v>
      </c>
      <c r="H886">
        <v>1346</v>
      </c>
      <c r="I886">
        <v>331</v>
      </c>
      <c r="J886">
        <v>287</v>
      </c>
      <c r="K886">
        <v>195</v>
      </c>
      <c r="L886">
        <v>0</v>
      </c>
      <c r="M886">
        <v>2159</v>
      </c>
      <c r="N886">
        <v>32</v>
      </c>
    </row>
    <row r="887" spans="1:14">
      <c r="A887" t="str">
        <f t="shared" si="13"/>
        <v>1326.11</v>
      </c>
      <c r="B887">
        <v>1326</v>
      </c>
      <c r="C887" t="s">
        <v>22</v>
      </c>
      <c r="D887" t="s">
        <v>23</v>
      </c>
      <c r="E887" t="s">
        <v>220</v>
      </c>
      <c r="F887">
        <v>11</v>
      </c>
      <c r="G887">
        <v>2017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37</v>
      </c>
    </row>
    <row r="888" spans="1:14">
      <c r="A888" t="str">
        <f t="shared" si="13"/>
        <v>1950.11</v>
      </c>
      <c r="B888">
        <v>1950</v>
      </c>
      <c r="C888" t="s">
        <v>36</v>
      </c>
      <c r="D888" t="s">
        <v>25</v>
      </c>
      <c r="E888" t="s">
        <v>220</v>
      </c>
      <c r="F888">
        <v>11</v>
      </c>
      <c r="G888">
        <v>2017</v>
      </c>
      <c r="H888">
        <v>36728</v>
      </c>
      <c r="I888">
        <v>1475</v>
      </c>
      <c r="J888">
        <v>2097</v>
      </c>
      <c r="K888">
        <v>4606</v>
      </c>
      <c r="L888">
        <v>0</v>
      </c>
      <c r="M888">
        <v>44906</v>
      </c>
      <c r="N888">
        <v>34</v>
      </c>
    </row>
    <row r="889" spans="1:14">
      <c r="A889" t="str">
        <f t="shared" si="13"/>
        <v>2010.11</v>
      </c>
      <c r="B889">
        <v>2010</v>
      </c>
      <c r="C889" t="s">
        <v>72</v>
      </c>
      <c r="D889" t="s">
        <v>73</v>
      </c>
      <c r="E889" t="s">
        <v>220</v>
      </c>
      <c r="F889">
        <v>11</v>
      </c>
      <c r="G889">
        <v>2017</v>
      </c>
      <c r="H889">
        <v>934</v>
      </c>
      <c r="I889">
        <v>150</v>
      </c>
      <c r="J889">
        <v>40</v>
      </c>
      <c r="K889">
        <v>153</v>
      </c>
      <c r="L889">
        <v>0</v>
      </c>
      <c r="M889">
        <v>1277</v>
      </c>
      <c r="N889">
        <v>41</v>
      </c>
    </row>
    <row r="890" spans="1:14">
      <c r="A890" t="str">
        <f t="shared" si="13"/>
        <v>2215.11</v>
      </c>
      <c r="B890">
        <v>2215</v>
      </c>
      <c r="C890" t="s">
        <v>78</v>
      </c>
      <c r="D890" t="s">
        <v>79</v>
      </c>
      <c r="E890" t="s">
        <v>220</v>
      </c>
      <c r="F890">
        <v>11</v>
      </c>
      <c r="G890">
        <v>2017</v>
      </c>
      <c r="H890">
        <v>1218</v>
      </c>
      <c r="I890">
        <v>131</v>
      </c>
      <c r="J890">
        <v>173</v>
      </c>
      <c r="K890">
        <v>162</v>
      </c>
      <c r="L890">
        <v>0</v>
      </c>
      <c r="M890">
        <v>1684</v>
      </c>
      <c r="N890">
        <v>33</v>
      </c>
    </row>
    <row r="891" spans="1:14">
      <c r="A891" t="str">
        <f t="shared" si="13"/>
        <v>2245.11</v>
      </c>
      <c r="B891">
        <v>2245</v>
      </c>
      <c r="C891" t="s">
        <v>76</v>
      </c>
      <c r="D891" t="s">
        <v>77</v>
      </c>
      <c r="E891" t="s">
        <v>220</v>
      </c>
      <c r="F891">
        <v>11</v>
      </c>
      <c r="G891">
        <v>2017</v>
      </c>
      <c r="H891">
        <v>2993</v>
      </c>
      <c r="I891">
        <v>954</v>
      </c>
      <c r="J891">
        <v>509</v>
      </c>
      <c r="K891">
        <v>133</v>
      </c>
      <c r="L891">
        <v>0</v>
      </c>
      <c r="M891">
        <v>4589</v>
      </c>
      <c r="N891">
        <v>38</v>
      </c>
    </row>
    <row r="892" spans="1:14">
      <c r="A892" t="str">
        <f t="shared" si="13"/>
        <v>2425.11</v>
      </c>
      <c r="B892">
        <v>2425</v>
      </c>
      <c r="C892" t="s">
        <v>80</v>
      </c>
      <c r="D892" t="s">
        <v>24</v>
      </c>
      <c r="E892" t="s">
        <v>220</v>
      </c>
      <c r="F892">
        <v>11</v>
      </c>
      <c r="G892">
        <v>2017</v>
      </c>
      <c r="H892">
        <v>4949</v>
      </c>
      <c r="I892">
        <v>802</v>
      </c>
      <c r="J892">
        <v>378</v>
      </c>
      <c r="K892">
        <v>305</v>
      </c>
      <c r="L892">
        <v>0</v>
      </c>
      <c r="M892">
        <v>6434</v>
      </c>
      <c r="N892">
        <v>38</v>
      </c>
    </row>
    <row r="893" spans="1:14">
      <c r="A893" t="str">
        <f t="shared" si="13"/>
        <v>2496.11</v>
      </c>
      <c r="B893">
        <v>2496</v>
      </c>
      <c r="C893" t="s">
        <v>240</v>
      </c>
      <c r="D893" t="s">
        <v>241</v>
      </c>
      <c r="E893" t="s">
        <v>220</v>
      </c>
      <c r="F893">
        <v>11</v>
      </c>
      <c r="G893">
        <v>2017</v>
      </c>
      <c r="H893">
        <v>1762</v>
      </c>
      <c r="I893">
        <v>300</v>
      </c>
      <c r="J893">
        <v>97</v>
      </c>
      <c r="K893">
        <v>174</v>
      </c>
      <c r="L893">
        <v>0</v>
      </c>
      <c r="M893">
        <v>2333</v>
      </c>
      <c r="N893">
        <v>34</v>
      </c>
    </row>
    <row r="894" spans="1:14">
      <c r="A894" t="str">
        <f t="shared" si="13"/>
        <v>2611.11</v>
      </c>
      <c r="B894">
        <v>2611</v>
      </c>
      <c r="C894" t="s">
        <v>81</v>
      </c>
      <c r="D894" t="s">
        <v>82</v>
      </c>
      <c r="E894" t="s">
        <v>220</v>
      </c>
      <c r="F894">
        <v>11</v>
      </c>
      <c r="G894">
        <v>2017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41</v>
      </c>
    </row>
    <row r="895" spans="1:14">
      <c r="A895" t="str">
        <f t="shared" si="13"/>
        <v>2700.11</v>
      </c>
      <c r="B895">
        <v>2700</v>
      </c>
      <c r="C895" t="s">
        <v>151</v>
      </c>
      <c r="D895" t="s">
        <v>152</v>
      </c>
      <c r="E895" t="s">
        <v>220</v>
      </c>
      <c r="F895">
        <v>11</v>
      </c>
      <c r="G895">
        <v>2017</v>
      </c>
      <c r="H895">
        <v>2565</v>
      </c>
      <c r="I895">
        <v>1044</v>
      </c>
      <c r="J895">
        <v>1004</v>
      </c>
      <c r="K895">
        <v>370</v>
      </c>
      <c r="L895">
        <v>0</v>
      </c>
      <c r="M895">
        <v>4983</v>
      </c>
      <c r="N895">
        <v>34</v>
      </c>
    </row>
    <row r="896" spans="1:14">
      <c r="A896" t="str">
        <f t="shared" si="13"/>
        <v>2715.11</v>
      </c>
      <c r="B896">
        <v>2715</v>
      </c>
      <c r="C896" t="s">
        <v>162</v>
      </c>
      <c r="D896" t="s">
        <v>163</v>
      </c>
      <c r="E896" t="s">
        <v>220</v>
      </c>
      <c r="F896">
        <v>11</v>
      </c>
      <c r="G896">
        <v>2017</v>
      </c>
      <c r="H896">
        <v>3730</v>
      </c>
      <c r="I896">
        <v>566</v>
      </c>
      <c r="J896">
        <v>235</v>
      </c>
      <c r="K896">
        <v>227</v>
      </c>
      <c r="L896">
        <v>0</v>
      </c>
      <c r="M896">
        <v>4758</v>
      </c>
      <c r="N896">
        <v>38</v>
      </c>
    </row>
    <row r="897" spans="1:14">
      <c r="A897" t="str">
        <f t="shared" si="13"/>
        <v>2744.11</v>
      </c>
      <c r="B897">
        <v>2744</v>
      </c>
      <c r="C897" t="s">
        <v>164</v>
      </c>
      <c r="D897" t="s">
        <v>165</v>
      </c>
      <c r="E897" t="s">
        <v>220</v>
      </c>
      <c r="F897">
        <v>11</v>
      </c>
      <c r="G897">
        <v>2017</v>
      </c>
      <c r="H897">
        <v>315</v>
      </c>
      <c r="I897">
        <v>148</v>
      </c>
      <c r="J897">
        <v>190</v>
      </c>
      <c r="K897">
        <v>11</v>
      </c>
      <c r="L897">
        <v>0</v>
      </c>
      <c r="M897">
        <v>664</v>
      </c>
      <c r="N897">
        <v>33</v>
      </c>
    </row>
    <row r="898" spans="1:14">
      <c r="A898" t="str">
        <f t="shared" si="13"/>
        <v>2791.11</v>
      </c>
      <c r="B898">
        <v>2791</v>
      </c>
      <c r="C898" t="s">
        <v>86</v>
      </c>
      <c r="D898" t="s">
        <v>29</v>
      </c>
      <c r="E898" t="s">
        <v>220</v>
      </c>
      <c r="F898">
        <v>11</v>
      </c>
      <c r="G898">
        <v>2017</v>
      </c>
      <c r="H898">
        <v>1636</v>
      </c>
      <c r="I898">
        <v>298</v>
      </c>
      <c r="J898">
        <v>271</v>
      </c>
      <c r="K898">
        <v>167</v>
      </c>
      <c r="L898">
        <v>0</v>
      </c>
      <c r="M898">
        <v>2372</v>
      </c>
      <c r="N898">
        <v>37</v>
      </c>
    </row>
    <row r="899" spans="1:14">
      <c r="A899" t="str">
        <f t="shared" ref="A899:A962" si="14">$B899&amp;"."&amp;F899</f>
        <v>3396.11</v>
      </c>
      <c r="B899">
        <v>3396</v>
      </c>
      <c r="C899" t="s">
        <v>88</v>
      </c>
      <c r="D899" t="s">
        <v>89</v>
      </c>
      <c r="E899" t="s">
        <v>220</v>
      </c>
      <c r="F899">
        <v>11</v>
      </c>
      <c r="G899">
        <v>2017</v>
      </c>
      <c r="H899">
        <v>3336</v>
      </c>
      <c r="I899">
        <v>516</v>
      </c>
      <c r="J899">
        <v>336</v>
      </c>
      <c r="K899">
        <v>221</v>
      </c>
      <c r="L899">
        <v>0</v>
      </c>
      <c r="M899">
        <v>4409</v>
      </c>
      <c r="N899">
        <v>38</v>
      </c>
    </row>
    <row r="900" spans="1:14">
      <c r="A900" t="str">
        <f t="shared" si="14"/>
        <v>3477.11</v>
      </c>
      <c r="B900">
        <v>3477</v>
      </c>
      <c r="C900" t="s">
        <v>184</v>
      </c>
      <c r="D900" t="s">
        <v>185</v>
      </c>
      <c r="E900" t="s">
        <v>220</v>
      </c>
      <c r="F900">
        <v>11</v>
      </c>
      <c r="G900">
        <v>2017</v>
      </c>
      <c r="H900">
        <v>921</v>
      </c>
      <c r="I900">
        <v>511</v>
      </c>
      <c r="J900">
        <v>192</v>
      </c>
      <c r="K900">
        <v>333</v>
      </c>
      <c r="L900">
        <v>0</v>
      </c>
      <c r="M900">
        <v>1957</v>
      </c>
      <c r="N900">
        <v>40</v>
      </c>
    </row>
    <row r="901" spans="1:14">
      <c r="A901" t="str">
        <f t="shared" si="14"/>
        <v>3632.11</v>
      </c>
      <c r="B901">
        <v>3632</v>
      </c>
      <c r="C901" t="s">
        <v>90</v>
      </c>
      <c r="D901" t="s">
        <v>91</v>
      </c>
      <c r="E901" t="s">
        <v>220</v>
      </c>
      <c r="F901">
        <v>11</v>
      </c>
      <c r="G901">
        <v>2017</v>
      </c>
      <c r="H901">
        <v>3375</v>
      </c>
      <c r="I901">
        <v>657</v>
      </c>
      <c r="J901">
        <v>769</v>
      </c>
      <c r="K901">
        <v>142</v>
      </c>
      <c r="L901">
        <v>0</v>
      </c>
      <c r="M901">
        <v>4943</v>
      </c>
      <c r="N901">
        <v>40</v>
      </c>
    </row>
    <row r="902" spans="1:14">
      <c r="A902" t="str">
        <f t="shared" si="14"/>
        <v>3671.11</v>
      </c>
      <c r="B902">
        <v>3671</v>
      </c>
      <c r="C902" t="s">
        <v>182</v>
      </c>
      <c r="D902" t="s">
        <v>183</v>
      </c>
      <c r="E902" t="s">
        <v>220</v>
      </c>
      <c r="F902">
        <v>11</v>
      </c>
      <c r="G902">
        <v>2017</v>
      </c>
      <c r="H902">
        <v>1912</v>
      </c>
      <c r="I902">
        <v>224</v>
      </c>
      <c r="J902">
        <v>348</v>
      </c>
      <c r="K902">
        <v>0</v>
      </c>
      <c r="L902">
        <v>0</v>
      </c>
      <c r="M902">
        <v>2484</v>
      </c>
      <c r="N902">
        <v>41</v>
      </c>
    </row>
    <row r="903" spans="1:14">
      <c r="A903" t="str">
        <f t="shared" si="14"/>
        <v>3681.11</v>
      </c>
      <c r="B903">
        <v>3681</v>
      </c>
      <c r="C903" t="s">
        <v>92</v>
      </c>
      <c r="D903" t="s">
        <v>93</v>
      </c>
      <c r="E903" t="s">
        <v>220</v>
      </c>
      <c r="F903">
        <v>11</v>
      </c>
      <c r="G903">
        <v>2017</v>
      </c>
      <c r="H903">
        <v>9791</v>
      </c>
      <c r="I903">
        <v>2016</v>
      </c>
      <c r="J903">
        <v>1514</v>
      </c>
      <c r="K903">
        <v>498</v>
      </c>
      <c r="L903">
        <v>0</v>
      </c>
      <c r="M903">
        <v>13819</v>
      </c>
      <c r="N903">
        <v>40</v>
      </c>
    </row>
    <row r="904" spans="1:14">
      <c r="A904" t="str">
        <f t="shared" si="14"/>
        <v>3686.11</v>
      </c>
      <c r="B904">
        <v>3686</v>
      </c>
      <c r="C904" t="s">
        <v>166</v>
      </c>
      <c r="D904" t="s">
        <v>167</v>
      </c>
      <c r="E904" t="s">
        <v>220</v>
      </c>
      <c r="F904">
        <v>11</v>
      </c>
      <c r="G904">
        <v>2017</v>
      </c>
      <c r="H904">
        <v>1549</v>
      </c>
      <c r="I904">
        <v>519</v>
      </c>
      <c r="J904">
        <v>832</v>
      </c>
      <c r="K904">
        <v>28</v>
      </c>
      <c r="L904">
        <v>0</v>
      </c>
      <c r="M904">
        <v>2928</v>
      </c>
      <c r="N904">
        <v>40</v>
      </c>
    </row>
    <row r="905" spans="1:14">
      <c r="A905" t="str">
        <f t="shared" si="14"/>
        <v>3841.11</v>
      </c>
      <c r="B905">
        <v>3841</v>
      </c>
      <c r="C905" t="s">
        <v>186</v>
      </c>
      <c r="D905" t="s">
        <v>187</v>
      </c>
      <c r="E905" t="s">
        <v>220</v>
      </c>
      <c r="F905">
        <v>11</v>
      </c>
      <c r="G905">
        <v>2017</v>
      </c>
      <c r="H905">
        <v>-53</v>
      </c>
      <c r="I905">
        <v>408</v>
      </c>
      <c r="J905">
        <v>313</v>
      </c>
      <c r="K905">
        <v>100</v>
      </c>
      <c r="L905">
        <v>0</v>
      </c>
      <c r="M905">
        <v>768</v>
      </c>
      <c r="N905">
        <v>33</v>
      </c>
    </row>
    <row r="906" spans="1:14">
      <c r="A906" t="str">
        <f t="shared" si="14"/>
        <v>3915.11</v>
      </c>
      <c r="B906">
        <v>3915</v>
      </c>
      <c r="C906" t="s">
        <v>94</v>
      </c>
      <c r="D906" t="s">
        <v>95</v>
      </c>
      <c r="E906" t="s">
        <v>220</v>
      </c>
      <c r="F906">
        <v>11</v>
      </c>
      <c r="G906">
        <v>2017</v>
      </c>
      <c r="H906">
        <v>2764</v>
      </c>
      <c r="I906">
        <v>315</v>
      </c>
      <c r="J906">
        <v>488</v>
      </c>
      <c r="K906">
        <v>366</v>
      </c>
      <c r="L906">
        <v>0</v>
      </c>
      <c r="M906">
        <v>3933</v>
      </c>
      <c r="N906">
        <v>41</v>
      </c>
    </row>
    <row r="907" spans="1:14">
      <c r="A907" t="str">
        <f t="shared" si="14"/>
        <v>4020.11</v>
      </c>
      <c r="B907">
        <v>4020</v>
      </c>
      <c r="C907" t="s">
        <v>98</v>
      </c>
      <c r="D907" t="s">
        <v>99</v>
      </c>
      <c r="E907" t="s">
        <v>220</v>
      </c>
      <c r="F907">
        <v>11</v>
      </c>
      <c r="G907">
        <v>2017</v>
      </c>
      <c r="H907">
        <v>3524</v>
      </c>
      <c r="I907">
        <v>1082</v>
      </c>
      <c r="J907">
        <v>1201</v>
      </c>
      <c r="K907">
        <v>164</v>
      </c>
      <c r="L907">
        <v>0</v>
      </c>
      <c r="M907">
        <v>5971</v>
      </c>
      <c r="N907">
        <v>34</v>
      </c>
    </row>
    <row r="908" spans="1:14">
      <c r="A908" t="str">
        <f t="shared" si="14"/>
        <v>4065.11</v>
      </c>
      <c r="B908">
        <v>4065</v>
      </c>
      <c r="C908" t="s">
        <v>96</v>
      </c>
      <c r="D908" t="s">
        <v>97</v>
      </c>
      <c r="E908" t="s">
        <v>220</v>
      </c>
      <c r="F908">
        <v>11</v>
      </c>
      <c r="G908">
        <v>2017</v>
      </c>
      <c r="H908">
        <v>2135</v>
      </c>
      <c r="I908">
        <v>277</v>
      </c>
      <c r="J908">
        <v>567</v>
      </c>
      <c r="K908">
        <v>32</v>
      </c>
      <c r="L908">
        <v>0</v>
      </c>
      <c r="M908">
        <v>3011</v>
      </c>
      <c r="N908">
        <v>37</v>
      </c>
    </row>
    <row r="909" spans="1:14">
      <c r="A909" t="str">
        <f t="shared" si="14"/>
        <v>4190.11</v>
      </c>
      <c r="B909">
        <v>4190</v>
      </c>
      <c r="C909" t="s">
        <v>158</v>
      </c>
      <c r="D909" t="s">
        <v>41</v>
      </c>
      <c r="E909" t="s">
        <v>220</v>
      </c>
      <c r="F909">
        <v>11</v>
      </c>
      <c r="G909">
        <v>2017</v>
      </c>
      <c r="H909">
        <v>3721</v>
      </c>
      <c r="I909">
        <v>187</v>
      </c>
      <c r="J909">
        <v>217</v>
      </c>
      <c r="K909">
        <v>381</v>
      </c>
      <c r="L909">
        <v>0</v>
      </c>
      <c r="M909">
        <v>4506</v>
      </c>
      <c r="N909">
        <v>38</v>
      </c>
    </row>
    <row r="910" spans="1:14">
      <c r="A910" t="str">
        <f t="shared" si="14"/>
        <v>4475.11</v>
      </c>
      <c r="B910">
        <v>4475</v>
      </c>
      <c r="C910" t="s">
        <v>100</v>
      </c>
      <c r="D910" t="s">
        <v>44</v>
      </c>
      <c r="E910" t="s">
        <v>220</v>
      </c>
      <c r="F910">
        <v>11</v>
      </c>
      <c r="G910">
        <v>2017</v>
      </c>
      <c r="H910">
        <v>3899</v>
      </c>
      <c r="I910">
        <v>622</v>
      </c>
      <c r="J910">
        <v>375</v>
      </c>
      <c r="K910">
        <v>412</v>
      </c>
      <c r="L910">
        <v>0</v>
      </c>
      <c r="M910">
        <v>5308</v>
      </c>
      <c r="N910">
        <v>38</v>
      </c>
    </row>
    <row r="911" spans="1:14">
      <c r="A911" t="str">
        <f t="shared" si="14"/>
        <v>4630.11</v>
      </c>
      <c r="B911">
        <v>4630</v>
      </c>
      <c r="C911" t="s">
        <v>151</v>
      </c>
      <c r="D911" t="s">
        <v>153</v>
      </c>
      <c r="E911" t="s">
        <v>220</v>
      </c>
      <c r="F911">
        <v>11</v>
      </c>
      <c r="G911">
        <v>2017</v>
      </c>
      <c r="H911">
        <v>1579</v>
      </c>
      <c r="I911">
        <v>403</v>
      </c>
      <c r="J911">
        <v>110</v>
      </c>
      <c r="K911">
        <v>236</v>
      </c>
      <c r="L911">
        <v>0</v>
      </c>
      <c r="M911">
        <v>2328</v>
      </c>
      <c r="N911">
        <v>41</v>
      </c>
    </row>
    <row r="912" spans="1:14">
      <c r="A912" t="str">
        <f t="shared" si="14"/>
        <v>5429.11</v>
      </c>
      <c r="B912">
        <v>5429</v>
      </c>
      <c r="C912" t="s">
        <v>74</v>
      </c>
      <c r="D912" t="s">
        <v>75</v>
      </c>
      <c r="E912" t="s">
        <v>220</v>
      </c>
      <c r="F912">
        <v>11</v>
      </c>
      <c r="G912">
        <v>2017</v>
      </c>
      <c r="H912">
        <v>864</v>
      </c>
      <c r="I912">
        <v>125</v>
      </c>
      <c r="J912">
        <v>11</v>
      </c>
      <c r="K912">
        <v>35</v>
      </c>
      <c r="L912">
        <v>0</v>
      </c>
      <c r="M912">
        <v>1035</v>
      </c>
      <c r="N912">
        <v>34</v>
      </c>
    </row>
    <row r="913" spans="1:14">
      <c r="A913" t="str">
        <f t="shared" si="14"/>
        <v>5436.11</v>
      </c>
      <c r="B913">
        <v>5436</v>
      </c>
      <c r="C913" t="s">
        <v>103</v>
      </c>
      <c r="D913" t="s">
        <v>104</v>
      </c>
      <c r="E913" t="s">
        <v>220</v>
      </c>
      <c r="F913">
        <v>11</v>
      </c>
      <c r="G913">
        <v>2017</v>
      </c>
      <c r="H913">
        <v>885</v>
      </c>
      <c r="I913">
        <v>372</v>
      </c>
      <c r="J913">
        <v>208</v>
      </c>
      <c r="K913">
        <v>54</v>
      </c>
      <c r="L913">
        <v>0</v>
      </c>
      <c r="M913">
        <v>1519</v>
      </c>
      <c r="N913">
        <v>33</v>
      </c>
    </row>
    <row r="914" spans="1:14">
      <c r="A914" t="str">
        <f t="shared" si="14"/>
        <v>5481.11</v>
      </c>
      <c r="B914">
        <v>5481</v>
      </c>
      <c r="C914" t="s">
        <v>105</v>
      </c>
      <c r="D914" t="s">
        <v>42</v>
      </c>
      <c r="E914" t="s">
        <v>220</v>
      </c>
      <c r="F914">
        <v>11</v>
      </c>
      <c r="G914">
        <v>2017</v>
      </c>
      <c r="H914">
        <v>3156</v>
      </c>
      <c r="I914">
        <v>333</v>
      </c>
      <c r="J914">
        <v>608</v>
      </c>
      <c r="K914">
        <v>192</v>
      </c>
      <c r="L914">
        <v>0</v>
      </c>
      <c r="M914">
        <v>4289</v>
      </c>
      <c r="N914">
        <v>34</v>
      </c>
    </row>
    <row r="915" spans="1:14">
      <c r="A915" t="str">
        <f t="shared" si="14"/>
        <v>5532.11</v>
      </c>
      <c r="B915">
        <v>5532</v>
      </c>
      <c r="C915" t="s">
        <v>59</v>
      </c>
      <c r="D915" t="s">
        <v>60</v>
      </c>
      <c r="E915" t="s">
        <v>220</v>
      </c>
      <c r="F915">
        <v>11</v>
      </c>
      <c r="G915">
        <v>2017</v>
      </c>
      <c r="H915">
        <v>1859</v>
      </c>
      <c r="I915">
        <v>414</v>
      </c>
      <c r="J915">
        <v>154</v>
      </c>
      <c r="K915">
        <v>149</v>
      </c>
      <c r="L915">
        <v>0</v>
      </c>
      <c r="M915">
        <v>2576</v>
      </c>
      <c r="N915">
        <v>40</v>
      </c>
    </row>
    <row r="916" spans="1:14">
      <c r="A916" t="str">
        <f t="shared" si="14"/>
        <v>5550.11</v>
      </c>
      <c r="B916">
        <v>5550</v>
      </c>
      <c r="C916" t="s">
        <v>83</v>
      </c>
      <c r="D916" t="s">
        <v>43</v>
      </c>
      <c r="E916" t="s">
        <v>220</v>
      </c>
      <c r="F916">
        <v>11</v>
      </c>
      <c r="G916">
        <v>2017</v>
      </c>
      <c r="H916">
        <v>4970</v>
      </c>
      <c r="I916">
        <v>975</v>
      </c>
      <c r="J916">
        <v>1558</v>
      </c>
      <c r="K916">
        <v>504</v>
      </c>
      <c r="L916">
        <v>0</v>
      </c>
      <c r="M916">
        <v>8007</v>
      </c>
      <c r="N916">
        <v>38</v>
      </c>
    </row>
    <row r="917" spans="1:14">
      <c r="A917" t="str">
        <f t="shared" si="14"/>
        <v>6065.11</v>
      </c>
      <c r="B917">
        <v>6065</v>
      </c>
      <c r="C917" t="s">
        <v>106</v>
      </c>
      <c r="D917" t="s">
        <v>107</v>
      </c>
      <c r="E917" t="s">
        <v>220</v>
      </c>
      <c r="F917">
        <v>11</v>
      </c>
      <c r="G917">
        <v>2017</v>
      </c>
      <c r="H917">
        <v>1669</v>
      </c>
      <c r="I917">
        <v>30</v>
      </c>
      <c r="J917">
        <v>111</v>
      </c>
      <c r="K917">
        <v>0</v>
      </c>
      <c r="L917">
        <v>0</v>
      </c>
      <c r="M917">
        <v>1810</v>
      </c>
      <c r="N917">
        <v>33</v>
      </c>
    </row>
    <row r="918" spans="1:14">
      <c r="A918" t="str">
        <f t="shared" si="14"/>
        <v>6219.11</v>
      </c>
      <c r="B918">
        <v>6219</v>
      </c>
      <c r="C918" t="s">
        <v>110</v>
      </c>
      <c r="D918" t="s">
        <v>29</v>
      </c>
      <c r="E918" t="s">
        <v>220</v>
      </c>
      <c r="F918">
        <v>11</v>
      </c>
      <c r="G918">
        <v>2017</v>
      </c>
      <c r="H918">
        <v>1599</v>
      </c>
      <c r="I918">
        <v>179</v>
      </c>
      <c r="J918">
        <v>0</v>
      </c>
      <c r="K918">
        <v>0</v>
      </c>
      <c r="L918">
        <v>0</v>
      </c>
      <c r="M918">
        <v>1778</v>
      </c>
      <c r="N918">
        <v>37</v>
      </c>
    </row>
    <row r="919" spans="1:14">
      <c r="A919" t="str">
        <f t="shared" si="14"/>
        <v>6690.11</v>
      </c>
      <c r="B919">
        <v>6690</v>
      </c>
      <c r="C919" t="s">
        <v>111</v>
      </c>
      <c r="D919" t="s">
        <v>112</v>
      </c>
      <c r="E919" t="s">
        <v>220</v>
      </c>
      <c r="F919">
        <v>11</v>
      </c>
      <c r="G919">
        <v>2017</v>
      </c>
      <c r="H919">
        <v>10784</v>
      </c>
      <c r="I919">
        <v>1046</v>
      </c>
      <c r="J919">
        <v>939</v>
      </c>
      <c r="K919">
        <v>775</v>
      </c>
      <c r="L919">
        <v>0</v>
      </c>
      <c r="M919">
        <v>13544</v>
      </c>
      <c r="N919">
        <v>34</v>
      </c>
    </row>
    <row r="920" spans="1:14">
      <c r="A920" t="str">
        <f t="shared" si="14"/>
        <v>6691.11</v>
      </c>
      <c r="B920">
        <v>6691</v>
      </c>
      <c r="C920" t="s">
        <v>113</v>
      </c>
      <c r="D920" t="s">
        <v>114</v>
      </c>
      <c r="E920" t="s">
        <v>220</v>
      </c>
      <c r="F920">
        <v>11</v>
      </c>
      <c r="G920">
        <v>2017</v>
      </c>
      <c r="H920">
        <v>2456</v>
      </c>
      <c r="I920">
        <v>410</v>
      </c>
      <c r="J920">
        <v>568</v>
      </c>
      <c r="K920">
        <v>32</v>
      </c>
      <c r="L920">
        <v>0</v>
      </c>
      <c r="M920">
        <v>3466</v>
      </c>
      <c r="N920">
        <v>34</v>
      </c>
    </row>
    <row r="921" spans="1:14">
      <c r="A921" t="str">
        <f t="shared" si="14"/>
        <v>6735.11</v>
      </c>
      <c r="B921">
        <v>6735</v>
      </c>
      <c r="C921" t="s">
        <v>102</v>
      </c>
      <c r="D921" t="s">
        <v>34</v>
      </c>
      <c r="E921" t="s">
        <v>220</v>
      </c>
      <c r="F921">
        <v>11</v>
      </c>
      <c r="G921">
        <v>2017</v>
      </c>
      <c r="H921">
        <v>1049</v>
      </c>
      <c r="I921">
        <v>194</v>
      </c>
      <c r="J921">
        <v>170</v>
      </c>
      <c r="K921">
        <v>65</v>
      </c>
      <c r="L921">
        <v>0</v>
      </c>
      <c r="M921">
        <v>1478</v>
      </c>
      <c r="N921">
        <v>40</v>
      </c>
    </row>
    <row r="922" spans="1:14">
      <c r="A922" t="str">
        <f t="shared" si="14"/>
        <v>6830.11</v>
      </c>
      <c r="B922">
        <v>6830</v>
      </c>
      <c r="C922" t="s">
        <v>101</v>
      </c>
      <c r="D922" t="s">
        <v>37</v>
      </c>
      <c r="E922" t="s">
        <v>220</v>
      </c>
      <c r="F922">
        <v>11</v>
      </c>
      <c r="G922">
        <v>2017</v>
      </c>
      <c r="H922">
        <v>968</v>
      </c>
      <c r="I922">
        <v>112</v>
      </c>
      <c r="J922">
        <v>64</v>
      </c>
      <c r="K922">
        <v>79</v>
      </c>
      <c r="L922">
        <v>0</v>
      </c>
      <c r="M922">
        <v>1223</v>
      </c>
      <c r="N922">
        <v>34</v>
      </c>
    </row>
    <row r="923" spans="1:14">
      <c r="A923" t="str">
        <f t="shared" si="14"/>
        <v>6887.11</v>
      </c>
      <c r="B923">
        <v>6887</v>
      </c>
      <c r="C923" t="s">
        <v>115</v>
      </c>
      <c r="D923" t="s">
        <v>116</v>
      </c>
      <c r="E923" t="s">
        <v>220</v>
      </c>
      <c r="F923">
        <v>11</v>
      </c>
      <c r="G923">
        <v>2017</v>
      </c>
      <c r="H923">
        <v>2462</v>
      </c>
      <c r="I923">
        <v>370</v>
      </c>
      <c r="J923">
        <v>128</v>
      </c>
      <c r="K923">
        <v>177</v>
      </c>
      <c r="L923">
        <v>0</v>
      </c>
      <c r="M923">
        <v>3137</v>
      </c>
      <c r="N923">
        <v>38</v>
      </c>
    </row>
    <row r="924" spans="1:14">
      <c r="A924" t="str">
        <f t="shared" si="14"/>
        <v>7064.11</v>
      </c>
      <c r="B924">
        <v>7064</v>
      </c>
      <c r="C924" t="s">
        <v>87</v>
      </c>
      <c r="D924" t="s">
        <v>40</v>
      </c>
      <c r="E924" t="s">
        <v>220</v>
      </c>
      <c r="F924">
        <v>11</v>
      </c>
      <c r="G924">
        <v>2017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33</v>
      </c>
    </row>
    <row r="925" spans="1:14">
      <c r="A925" t="str">
        <f t="shared" si="14"/>
        <v>7076.11</v>
      </c>
      <c r="B925">
        <v>7076</v>
      </c>
      <c r="C925" t="s">
        <v>249</v>
      </c>
      <c r="D925" t="s">
        <v>250</v>
      </c>
      <c r="E925" t="s">
        <v>220</v>
      </c>
      <c r="F925">
        <v>11</v>
      </c>
      <c r="G925">
        <v>2017</v>
      </c>
      <c r="H925">
        <v>1387</v>
      </c>
      <c r="I925">
        <v>114</v>
      </c>
      <c r="J925">
        <v>164</v>
      </c>
      <c r="K925">
        <v>69</v>
      </c>
      <c r="L925">
        <v>0</v>
      </c>
      <c r="M925">
        <v>1734</v>
      </c>
      <c r="N925">
        <v>38</v>
      </c>
    </row>
    <row r="926" spans="1:14">
      <c r="A926" t="str">
        <f t="shared" si="14"/>
        <v>7081.11</v>
      </c>
      <c r="B926">
        <v>7081</v>
      </c>
      <c r="C926" t="s">
        <v>245</v>
      </c>
      <c r="D926" t="s">
        <v>246</v>
      </c>
      <c r="E926" t="s">
        <v>220</v>
      </c>
      <c r="F926">
        <v>11</v>
      </c>
      <c r="G926">
        <v>2017</v>
      </c>
      <c r="H926">
        <v>2310</v>
      </c>
      <c r="I926">
        <v>1102</v>
      </c>
      <c r="J926">
        <v>230</v>
      </c>
      <c r="K926">
        <v>191</v>
      </c>
      <c r="L926">
        <v>0</v>
      </c>
      <c r="M926">
        <v>3833</v>
      </c>
      <c r="N926">
        <v>34</v>
      </c>
    </row>
    <row r="927" spans="1:14">
      <c r="A927" t="str">
        <f t="shared" si="14"/>
        <v>7115.11</v>
      </c>
      <c r="B927">
        <v>7115</v>
      </c>
      <c r="C927" t="s">
        <v>117</v>
      </c>
      <c r="D927" t="s">
        <v>118</v>
      </c>
      <c r="E927" t="s">
        <v>220</v>
      </c>
      <c r="F927">
        <v>11</v>
      </c>
      <c r="G927">
        <v>2017</v>
      </c>
      <c r="H927">
        <v>3365</v>
      </c>
      <c r="I927">
        <v>482</v>
      </c>
      <c r="J927">
        <v>232</v>
      </c>
      <c r="K927">
        <v>268</v>
      </c>
      <c r="L927">
        <v>0</v>
      </c>
      <c r="M927">
        <v>4347</v>
      </c>
      <c r="N927">
        <v>40</v>
      </c>
    </row>
    <row r="928" spans="1:14">
      <c r="A928" t="str">
        <f t="shared" si="14"/>
        <v>7206.11</v>
      </c>
      <c r="B928">
        <v>7206</v>
      </c>
      <c r="C928" t="s">
        <v>119</v>
      </c>
      <c r="D928" t="s">
        <v>31</v>
      </c>
      <c r="E928" t="s">
        <v>220</v>
      </c>
      <c r="F928">
        <v>11</v>
      </c>
      <c r="G928">
        <v>2017</v>
      </c>
      <c r="H928">
        <v>2472</v>
      </c>
      <c r="I928">
        <v>121</v>
      </c>
      <c r="J928">
        <v>-194</v>
      </c>
      <c r="K928">
        <v>121</v>
      </c>
      <c r="L928">
        <v>0</v>
      </c>
      <c r="M928">
        <v>2520</v>
      </c>
      <c r="N928">
        <v>41</v>
      </c>
    </row>
    <row r="929" spans="1:14">
      <c r="A929" t="str">
        <f t="shared" si="14"/>
        <v>7355.11</v>
      </c>
      <c r="B929">
        <v>7355</v>
      </c>
      <c r="C929" t="s">
        <v>168</v>
      </c>
      <c r="D929" t="s">
        <v>33</v>
      </c>
      <c r="E929" t="s">
        <v>220</v>
      </c>
      <c r="F929">
        <v>11</v>
      </c>
      <c r="G929">
        <v>2017</v>
      </c>
      <c r="H929">
        <v>3958</v>
      </c>
      <c r="I929">
        <v>444</v>
      </c>
      <c r="J929">
        <v>244</v>
      </c>
      <c r="K929">
        <v>475</v>
      </c>
      <c r="L929">
        <v>0</v>
      </c>
      <c r="M929">
        <v>5121</v>
      </c>
      <c r="N929">
        <v>38</v>
      </c>
    </row>
    <row r="930" spans="1:14">
      <c r="A930" t="str">
        <f t="shared" si="14"/>
        <v>7625.11</v>
      </c>
      <c r="B930">
        <v>7625</v>
      </c>
      <c r="C930" t="s">
        <v>120</v>
      </c>
      <c r="D930" t="s">
        <v>27</v>
      </c>
      <c r="E930" t="s">
        <v>220</v>
      </c>
      <c r="F930">
        <v>11</v>
      </c>
      <c r="G930">
        <v>2017</v>
      </c>
      <c r="H930">
        <v>6769</v>
      </c>
      <c r="I930">
        <v>651</v>
      </c>
      <c r="J930">
        <v>771</v>
      </c>
      <c r="K930">
        <v>936</v>
      </c>
      <c r="L930">
        <v>0</v>
      </c>
      <c r="M930">
        <v>9127</v>
      </c>
      <c r="N930">
        <v>41</v>
      </c>
    </row>
    <row r="931" spans="1:14">
      <c r="A931" t="str">
        <f t="shared" si="14"/>
        <v>7780.11</v>
      </c>
      <c r="B931">
        <v>7780</v>
      </c>
      <c r="C931" t="s">
        <v>123</v>
      </c>
      <c r="D931" t="s">
        <v>124</v>
      </c>
      <c r="E931" t="s">
        <v>220</v>
      </c>
      <c r="F931">
        <v>11</v>
      </c>
      <c r="G931">
        <v>2017</v>
      </c>
      <c r="H931">
        <v>6732</v>
      </c>
      <c r="I931">
        <v>1036</v>
      </c>
      <c r="J931">
        <v>584</v>
      </c>
      <c r="K931">
        <v>472</v>
      </c>
      <c r="L931">
        <v>0</v>
      </c>
      <c r="M931">
        <v>8824</v>
      </c>
      <c r="N931">
        <v>33</v>
      </c>
    </row>
    <row r="932" spans="1:14">
      <c r="A932" t="str">
        <f t="shared" si="14"/>
        <v>7781.11</v>
      </c>
      <c r="B932">
        <v>7781</v>
      </c>
      <c r="C932" t="s">
        <v>66</v>
      </c>
      <c r="D932" t="s">
        <v>35</v>
      </c>
      <c r="E932" t="s">
        <v>220</v>
      </c>
      <c r="F932">
        <v>11</v>
      </c>
      <c r="G932">
        <v>2017</v>
      </c>
      <c r="H932">
        <v>6073</v>
      </c>
      <c r="I932">
        <v>492</v>
      </c>
      <c r="J932">
        <v>671</v>
      </c>
      <c r="K932">
        <v>343</v>
      </c>
      <c r="L932">
        <v>0</v>
      </c>
      <c r="M932">
        <v>7579</v>
      </c>
      <c r="N932">
        <v>41</v>
      </c>
    </row>
    <row r="933" spans="1:14">
      <c r="A933" t="str">
        <f t="shared" si="14"/>
        <v>7808.11</v>
      </c>
      <c r="B933">
        <v>7808</v>
      </c>
      <c r="C933" t="s">
        <v>137</v>
      </c>
      <c r="D933" t="s">
        <v>125</v>
      </c>
      <c r="E933" t="s">
        <v>220</v>
      </c>
      <c r="F933">
        <v>11</v>
      </c>
      <c r="G933">
        <v>2017</v>
      </c>
      <c r="H933">
        <v>5104</v>
      </c>
      <c r="I933">
        <v>583</v>
      </c>
      <c r="J933">
        <v>219</v>
      </c>
      <c r="K933">
        <v>408</v>
      </c>
      <c r="L933">
        <v>0</v>
      </c>
      <c r="M933">
        <v>6314</v>
      </c>
      <c r="N933">
        <v>32</v>
      </c>
    </row>
    <row r="934" spans="1:14">
      <c r="A934" t="str">
        <f t="shared" si="14"/>
        <v>7810.11</v>
      </c>
      <c r="B934">
        <v>7810</v>
      </c>
      <c r="C934" t="s">
        <v>126</v>
      </c>
      <c r="D934" t="s">
        <v>127</v>
      </c>
      <c r="E934" t="s">
        <v>220</v>
      </c>
      <c r="F934">
        <v>11</v>
      </c>
      <c r="G934">
        <v>2017</v>
      </c>
      <c r="H934">
        <v>2389</v>
      </c>
      <c r="I934">
        <v>148</v>
      </c>
      <c r="J934">
        <v>216</v>
      </c>
      <c r="K934">
        <v>32</v>
      </c>
      <c r="L934">
        <v>0</v>
      </c>
      <c r="M934">
        <v>2785</v>
      </c>
      <c r="N934">
        <v>33</v>
      </c>
    </row>
    <row r="935" spans="1:14">
      <c r="A935" t="str">
        <f t="shared" si="14"/>
        <v>7823.11</v>
      </c>
      <c r="B935">
        <v>7823</v>
      </c>
      <c r="C935" t="s">
        <v>121</v>
      </c>
      <c r="D935" t="s">
        <v>122</v>
      </c>
      <c r="E935" t="s">
        <v>220</v>
      </c>
      <c r="F935">
        <v>11</v>
      </c>
      <c r="G935">
        <v>2017</v>
      </c>
      <c r="H935">
        <v>602</v>
      </c>
      <c r="I935">
        <v>264</v>
      </c>
      <c r="J935">
        <v>-119</v>
      </c>
      <c r="K935">
        <v>178</v>
      </c>
      <c r="L935">
        <v>0</v>
      </c>
      <c r="M935">
        <v>925</v>
      </c>
      <c r="N935">
        <v>32</v>
      </c>
    </row>
    <row r="936" spans="1:14">
      <c r="A936" t="str">
        <f t="shared" si="14"/>
        <v>7830.11</v>
      </c>
      <c r="B936">
        <v>7830</v>
      </c>
      <c r="C936" t="s">
        <v>134</v>
      </c>
      <c r="D936" t="s">
        <v>135</v>
      </c>
      <c r="E936" t="s">
        <v>220</v>
      </c>
      <c r="F936">
        <v>11</v>
      </c>
      <c r="G936">
        <v>2017</v>
      </c>
      <c r="H936">
        <v>3858</v>
      </c>
      <c r="I936">
        <v>610</v>
      </c>
      <c r="J936">
        <v>1020</v>
      </c>
      <c r="K936">
        <v>206</v>
      </c>
      <c r="L936">
        <v>0</v>
      </c>
      <c r="M936">
        <v>5694</v>
      </c>
      <c r="N936">
        <v>34</v>
      </c>
    </row>
    <row r="937" spans="1:14">
      <c r="A937" t="str">
        <f t="shared" si="14"/>
        <v>7860.11</v>
      </c>
      <c r="B937">
        <v>7860</v>
      </c>
      <c r="C937" t="s">
        <v>128</v>
      </c>
      <c r="D937" t="s">
        <v>30</v>
      </c>
      <c r="E937" t="s">
        <v>220</v>
      </c>
      <c r="F937">
        <v>11</v>
      </c>
      <c r="G937">
        <v>2017</v>
      </c>
      <c r="H937">
        <v>1304</v>
      </c>
      <c r="I937">
        <v>322</v>
      </c>
      <c r="J937">
        <v>350</v>
      </c>
      <c r="K937">
        <v>169</v>
      </c>
      <c r="L937">
        <v>0</v>
      </c>
      <c r="M937">
        <v>2145</v>
      </c>
      <c r="N937">
        <v>33</v>
      </c>
    </row>
    <row r="938" spans="1:14">
      <c r="A938" t="str">
        <f t="shared" si="14"/>
        <v>7958.11</v>
      </c>
      <c r="B938">
        <v>7958</v>
      </c>
      <c r="C938" t="s">
        <v>169</v>
      </c>
      <c r="D938" t="s">
        <v>20</v>
      </c>
      <c r="E938" t="s">
        <v>220</v>
      </c>
      <c r="F938">
        <v>11</v>
      </c>
      <c r="G938">
        <v>2017</v>
      </c>
      <c r="H938">
        <v>633</v>
      </c>
      <c r="I938">
        <v>0</v>
      </c>
      <c r="J938">
        <v>15</v>
      </c>
      <c r="K938">
        <v>0</v>
      </c>
      <c r="L938">
        <v>0</v>
      </c>
      <c r="M938">
        <v>648</v>
      </c>
      <c r="N938">
        <v>33</v>
      </c>
    </row>
    <row r="939" spans="1:14">
      <c r="A939" t="str">
        <f t="shared" si="14"/>
        <v>7964.11</v>
      </c>
      <c r="B939">
        <v>7964</v>
      </c>
      <c r="C939" t="s">
        <v>130</v>
      </c>
      <c r="D939" t="s">
        <v>131</v>
      </c>
      <c r="E939" t="s">
        <v>220</v>
      </c>
      <c r="F939">
        <v>11</v>
      </c>
      <c r="G939">
        <v>2017</v>
      </c>
      <c r="H939">
        <v>1096</v>
      </c>
      <c r="I939">
        <v>268</v>
      </c>
      <c r="J939">
        <v>276</v>
      </c>
      <c r="K939">
        <v>12</v>
      </c>
      <c r="L939">
        <v>0</v>
      </c>
      <c r="M939">
        <v>1652</v>
      </c>
      <c r="N939">
        <v>41</v>
      </c>
    </row>
    <row r="940" spans="1:14">
      <c r="A940" t="str">
        <f t="shared" si="14"/>
        <v>8118.11</v>
      </c>
      <c r="B940">
        <v>8118</v>
      </c>
      <c r="C940" t="s">
        <v>129</v>
      </c>
      <c r="D940" t="s">
        <v>28</v>
      </c>
      <c r="E940" t="s">
        <v>220</v>
      </c>
      <c r="F940">
        <v>11</v>
      </c>
      <c r="G940">
        <v>2017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40</v>
      </c>
    </row>
    <row r="941" spans="1:14">
      <c r="A941" t="str">
        <f t="shared" si="14"/>
        <v>8135.11</v>
      </c>
      <c r="B941">
        <v>8135</v>
      </c>
      <c r="C941" t="s">
        <v>136</v>
      </c>
      <c r="D941" t="s">
        <v>38</v>
      </c>
      <c r="E941" t="s">
        <v>220</v>
      </c>
      <c r="F941">
        <v>11</v>
      </c>
      <c r="G941">
        <v>2017</v>
      </c>
      <c r="H941">
        <v>2391</v>
      </c>
      <c r="I941">
        <v>439</v>
      </c>
      <c r="J941">
        <v>704</v>
      </c>
      <c r="K941">
        <v>157</v>
      </c>
      <c r="L941">
        <v>0</v>
      </c>
      <c r="M941">
        <v>3691</v>
      </c>
      <c r="N941">
        <v>33</v>
      </c>
    </row>
    <row r="942" spans="1:14">
      <c r="A942" t="str">
        <f t="shared" si="14"/>
        <v>8240.11</v>
      </c>
      <c r="B942">
        <v>8240</v>
      </c>
      <c r="C942" t="s">
        <v>55</v>
      </c>
      <c r="D942" t="s">
        <v>56</v>
      </c>
      <c r="E942" t="s">
        <v>220</v>
      </c>
      <c r="F942">
        <v>11</v>
      </c>
      <c r="G942">
        <v>2017</v>
      </c>
      <c r="H942">
        <v>3406</v>
      </c>
      <c r="I942">
        <v>414</v>
      </c>
      <c r="J942">
        <v>430</v>
      </c>
      <c r="K942">
        <v>91</v>
      </c>
      <c r="L942">
        <v>0</v>
      </c>
      <c r="M942">
        <v>4341</v>
      </c>
      <c r="N942">
        <v>40</v>
      </c>
    </row>
    <row r="943" spans="1:14">
      <c r="A943" t="str">
        <f t="shared" si="14"/>
        <v>8344.11</v>
      </c>
      <c r="B943">
        <v>8344</v>
      </c>
      <c r="C943" t="s">
        <v>108</v>
      </c>
      <c r="D943" t="s">
        <v>109</v>
      </c>
      <c r="E943" t="s">
        <v>220</v>
      </c>
      <c r="F943">
        <v>11</v>
      </c>
      <c r="G943">
        <v>2017</v>
      </c>
      <c r="H943">
        <v>714</v>
      </c>
      <c r="I943">
        <v>235</v>
      </c>
      <c r="J943">
        <v>157</v>
      </c>
      <c r="K943">
        <v>113</v>
      </c>
      <c r="L943">
        <v>0</v>
      </c>
      <c r="M943">
        <v>1219</v>
      </c>
      <c r="N943">
        <v>32</v>
      </c>
    </row>
    <row r="944" spans="1:14">
      <c r="A944" t="str">
        <f t="shared" si="14"/>
        <v>8861.11</v>
      </c>
      <c r="B944">
        <v>8861</v>
      </c>
      <c r="C944" t="s">
        <v>140</v>
      </c>
      <c r="D944" t="s">
        <v>141</v>
      </c>
      <c r="E944" t="s">
        <v>220</v>
      </c>
      <c r="F944">
        <v>11</v>
      </c>
      <c r="G944">
        <v>2017</v>
      </c>
      <c r="H944">
        <v>602</v>
      </c>
      <c r="I944">
        <v>131</v>
      </c>
      <c r="J944">
        <v>190</v>
      </c>
      <c r="K944">
        <v>134</v>
      </c>
      <c r="L944">
        <v>0</v>
      </c>
      <c r="M944">
        <v>1057</v>
      </c>
      <c r="N944">
        <v>41</v>
      </c>
    </row>
    <row r="945" spans="1:14">
      <c r="A945" t="str">
        <f t="shared" si="14"/>
        <v>8995.11</v>
      </c>
      <c r="B945">
        <v>8995</v>
      </c>
      <c r="C945" t="s">
        <v>142</v>
      </c>
      <c r="D945" t="s">
        <v>143</v>
      </c>
      <c r="E945" t="s">
        <v>220</v>
      </c>
      <c r="F945">
        <v>11</v>
      </c>
      <c r="G945">
        <v>2017</v>
      </c>
      <c r="H945">
        <v>3337</v>
      </c>
      <c r="I945">
        <v>605</v>
      </c>
      <c r="J945">
        <v>708</v>
      </c>
      <c r="K945">
        <v>202</v>
      </c>
      <c r="L945">
        <v>0</v>
      </c>
      <c r="M945">
        <v>4852</v>
      </c>
      <c r="N945">
        <v>40</v>
      </c>
    </row>
    <row r="946" spans="1:14">
      <c r="A946" t="str">
        <f t="shared" si="14"/>
        <v>9000.11</v>
      </c>
      <c r="B946">
        <v>9000</v>
      </c>
      <c r="C946" t="s">
        <v>132</v>
      </c>
      <c r="D946" t="s">
        <v>133</v>
      </c>
      <c r="E946" t="s">
        <v>220</v>
      </c>
      <c r="F946">
        <v>11</v>
      </c>
      <c r="G946">
        <v>2017</v>
      </c>
      <c r="H946">
        <v>2979</v>
      </c>
      <c r="I946">
        <v>462</v>
      </c>
      <c r="J946">
        <v>294</v>
      </c>
      <c r="K946">
        <v>196</v>
      </c>
      <c r="L946">
        <v>0</v>
      </c>
      <c r="M946">
        <v>3931</v>
      </c>
      <c r="N946">
        <v>40</v>
      </c>
    </row>
    <row r="947" spans="1:14">
      <c r="A947" t="str">
        <f t="shared" si="14"/>
        <v>9134.11</v>
      </c>
      <c r="B947">
        <v>9134</v>
      </c>
      <c r="C947" t="s">
        <v>144</v>
      </c>
      <c r="D947" t="s">
        <v>145</v>
      </c>
      <c r="E947" t="s">
        <v>220</v>
      </c>
      <c r="F947">
        <v>11</v>
      </c>
      <c r="G947">
        <v>2017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38</v>
      </c>
    </row>
    <row r="948" spans="1:14">
      <c r="A948" t="str">
        <f t="shared" si="14"/>
        <v>9201.11</v>
      </c>
      <c r="B948">
        <v>9201</v>
      </c>
      <c r="C948" t="s">
        <v>247</v>
      </c>
      <c r="D948" t="s">
        <v>170</v>
      </c>
      <c r="E948" t="s">
        <v>220</v>
      </c>
      <c r="F948">
        <v>11</v>
      </c>
      <c r="G948">
        <v>2017</v>
      </c>
      <c r="H948">
        <v>1775</v>
      </c>
      <c r="I948">
        <v>397</v>
      </c>
      <c r="J948">
        <v>422</v>
      </c>
      <c r="K948">
        <v>46</v>
      </c>
      <c r="L948">
        <v>0</v>
      </c>
      <c r="M948">
        <v>2640</v>
      </c>
      <c r="N948">
        <v>33</v>
      </c>
    </row>
    <row r="949" spans="1:14">
      <c r="A949" t="str">
        <f t="shared" si="14"/>
        <v>9234.11</v>
      </c>
      <c r="B949">
        <v>9234</v>
      </c>
      <c r="C949" t="s">
        <v>146</v>
      </c>
      <c r="D949" t="s">
        <v>32</v>
      </c>
      <c r="E949" t="s">
        <v>220</v>
      </c>
      <c r="F949">
        <v>11</v>
      </c>
      <c r="G949">
        <v>2017</v>
      </c>
      <c r="H949">
        <v>3886</v>
      </c>
      <c r="I949">
        <v>635</v>
      </c>
      <c r="J949">
        <v>254</v>
      </c>
      <c r="K949">
        <v>261</v>
      </c>
      <c r="L949">
        <v>0</v>
      </c>
      <c r="M949">
        <v>5036</v>
      </c>
      <c r="N949">
        <v>40</v>
      </c>
    </row>
    <row r="950" spans="1:14">
      <c r="A950" t="str">
        <f t="shared" si="14"/>
        <v>9407.11</v>
      </c>
      <c r="B950">
        <v>9407</v>
      </c>
      <c r="C950" t="s">
        <v>174</v>
      </c>
      <c r="D950" t="s">
        <v>175</v>
      </c>
      <c r="E950" t="s">
        <v>220</v>
      </c>
      <c r="F950">
        <v>11</v>
      </c>
      <c r="G950">
        <v>2017</v>
      </c>
      <c r="H950">
        <v>7098</v>
      </c>
      <c r="I950">
        <v>1020</v>
      </c>
      <c r="J950">
        <v>598</v>
      </c>
      <c r="K950">
        <v>787</v>
      </c>
      <c r="L950">
        <v>0</v>
      </c>
      <c r="M950">
        <v>9503</v>
      </c>
      <c r="N950">
        <v>38</v>
      </c>
    </row>
    <row r="951" spans="1:14">
      <c r="A951" t="str">
        <f t="shared" si="14"/>
        <v>9496.11</v>
      </c>
      <c r="B951">
        <v>9496</v>
      </c>
      <c r="C951" t="s">
        <v>71</v>
      </c>
      <c r="D951" t="s">
        <v>21</v>
      </c>
      <c r="E951" t="s">
        <v>220</v>
      </c>
      <c r="F951">
        <v>11</v>
      </c>
      <c r="G951">
        <v>2017</v>
      </c>
      <c r="H951">
        <v>621</v>
      </c>
      <c r="I951">
        <v>142</v>
      </c>
      <c r="J951">
        <v>297</v>
      </c>
      <c r="K951">
        <v>0</v>
      </c>
      <c r="L951">
        <v>0</v>
      </c>
      <c r="M951">
        <v>1060</v>
      </c>
      <c r="N951">
        <v>37</v>
      </c>
    </row>
    <row r="952" spans="1:14">
      <c r="A952" t="str">
        <f t="shared" si="14"/>
        <v>9497.11</v>
      </c>
      <c r="B952">
        <v>9497</v>
      </c>
      <c r="C952" t="s">
        <v>171</v>
      </c>
      <c r="D952" t="s">
        <v>172</v>
      </c>
      <c r="E952" t="s">
        <v>220</v>
      </c>
      <c r="F952">
        <v>11</v>
      </c>
      <c r="G952">
        <v>2017</v>
      </c>
      <c r="H952">
        <v>1065</v>
      </c>
      <c r="I952">
        <v>493</v>
      </c>
      <c r="J952">
        <v>-3</v>
      </c>
      <c r="K952">
        <v>40</v>
      </c>
      <c r="L952">
        <v>0</v>
      </c>
      <c r="M952">
        <v>1595</v>
      </c>
      <c r="N952">
        <v>41</v>
      </c>
    </row>
    <row r="953" spans="1:14">
      <c r="A953" t="str">
        <f t="shared" si="14"/>
        <v>9730.11</v>
      </c>
      <c r="B953">
        <v>9730</v>
      </c>
      <c r="C953" t="s">
        <v>57</v>
      </c>
      <c r="D953" t="s">
        <v>58</v>
      </c>
      <c r="E953" t="s">
        <v>220</v>
      </c>
      <c r="F953">
        <v>11</v>
      </c>
      <c r="G953">
        <v>2017</v>
      </c>
      <c r="H953">
        <v>3120</v>
      </c>
      <c r="I953">
        <v>405</v>
      </c>
      <c r="J953">
        <v>480</v>
      </c>
      <c r="K953">
        <v>335</v>
      </c>
      <c r="L953">
        <v>0</v>
      </c>
      <c r="M953">
        <v>4340</v>
      </c>
      <c r="N953">
        <v>41</v>
      </c>
    </row>
    <row r="954" spans="1:14">
      <c r="A954" t="str">
        <f t="shared" si="14"/>
        <v>9792.11</v>
      </c>
      <c r="B954">
        <v>9792</v>
      </c>
      <c r="C954" t="s">
        <v>176</v>
      </c>
      <c r="D954" t="s">
        <v>177</v>
      </c>
      <c r="E954" t="s">
        <v>220</v>
      </c>
      <c r="F954">
        <v>11</v>
      </c>
      <c r="G954">
        <v>2017</v>
      </c>
      <c r="H954">
        <v>3279</v>
      </c>
      <c r="I954">
        <v>228</v>
      </c>
      <c r="J954">
        <v>399</v>
      </c>
      <c r="K954">
        <v>299</v>
      </c>
      <c r="L954">
        <v>0</v>
      </c>
      <c r="M954">
        <v>4205</v>
      </c>
      <c r="N954">
        <v>34</v>
      </c>
    </row>
    <row r="955" spans="1:14">
      <c r="A955" t="str">
        <f t="shared" si="14"/>
        <v>9800.11</v>
      </c>
      <c r="B955">
        <v>9800</v>
      </c>
      <c r="C955" t="s">
        <v>45</v>
      </c>
      <c r="D955" t="s">
        <v>46</v>
      </c>
      <c r="E955" t="s">
        <v>220</v>
      </c>
      <c r="F955">
        <v>11</v>
      </c>
      <c r="G955">
        <v>2017</v>
      </c>
      <c r="H955">
        <v>4248</v>
      </c>
      <c r="I955">
        <v>489</v>
      </c>
      <c r="J955">
        <v>654</v>
      </c>
      <c r="K955">
        <v>489</v>
      </c>
      <c r="L955">
        <v>0</v>
      </c>
      <c r="M955">
        <v>5880</v>
      </c>
      <c r="N955">
        <v>38</v>
      </c>
    </row>
    <row r="956" spans="1:14">
      <c r="A956" t="str">
        <f t="shared" si="14"/>
        <v>9901.11</v>
      </c>
      <c r="B956">
        <v>9901</v>
      </c>
      <c r="C956" t="s">
        <v>147</v>
      </c>
      <c r="D956" t="s">
        <v>148</v>
      </c>
      <c r="E956" t="s">
        <v>220</v>
      </c>
      <c r="F956">
        <v>11</v>
      </c>
      <c r="G956">
        <v>2017</v>
      </c>
      <c r="H956">
        <v>2420</v>
      </c>
      <c r="I956">
        <v>584</v>
      </c>
      <c r="J956">
        <v>639</v>
      </c>
      <c r="K956">
        <v>259</v>
      </c>
      <c r="L956">
        <v>0</v>
      </c>
      <c r="M956">
        <v>3902</v>
      </c>
      <c r="N956">
        <v>38</v>
      </c>
    </row>
    <row r="957" spans="1:14">
      <c r="A957" t="str">
        <f t="shared" si="14"/>
        <v>10066.11</v>
      </c>
      <c r="B957">
        <v>10066</v>
      </c>
      <c r="C957" t="s">
        <v>173</v>
      </c>
      <c r="D957" t="s">
        <v>39</v>
      </c>
      <c r="E957" t="s">
        <v>220</v>
      </c>
      <c r="F957">
        <v>11</v>
      </c>
      <c r="G957">
        <v>2017</v>
      </c>
      <c r="H957">
        <v>3666</v>
      </c>
      <c r="I957">
        <v>541</v>
      </c>
      <c r="J957">
        <v>414</v>
      </c>
      <c r="K957">
        <v>409</v>
      </c>
      <c r="L957">
        <v>0</v>
      </c>
      <c r="M957">
        <v>5030</v>
      </c>
      <c r="N957">
        <v>38</v>
      </c>
    </row>
    <row r="958" spans="1:14">
      <c r="A958" t="str">
        <f t="shared" si="14"/>
        <v>10115.11</v>
      </c>
      <c r="B958">
        <v>10115</v>
      </c>
      <c r="C958" t="s">
        <v>178</v>
      </c>
      <c r="D958" t="s">
        <v>29</v>
      </c>
      <c r="E958" t="s">
        <v>220</v>
      </c>
      <c r="F958">
        <v>11</v>
      </c>
      <c r="G958">
        <v>2017</v>
      </c>
      <c r="H958">
        <v>2218</v>
      </c>
      <c r="I958">
        <v>44</v>
      </c>
      <c r="J958">
        <v>244</v>
      </c>
      <c r="K958">
        <v>243</v>
      </c>
      <c r="L958">
        <v>0</v>
      </c>
      <c r="M958">
        <v>2749</v>
      </c>
      <c r="N958">
        <v>37</v>
      </c>
    </row>
    <row r="959" spans="1:14">
      <c r="A959" t="str">
        <f t="shared" si="14"/>
        <v>152.12</v>
      </c>
      <c r="B959">
        <v>152</v>
      </c>
      <c r="C959" t="s">
        <v>53</v>
      </c>
      <c r="D959" t="s">
        <v>54</v>
      </c>
      <c r="E959" t="s">
        <v>220</v>
      </c>
      <c r="F959">
        <v>12</v>
      </c>
      <c r="G959">
        <v>2017</v>
      </c>
      <c r="H959">
        <v>1288</v>
      </c>
      <c r="I959">
        <v>161</v>
      </c>
      <c r="J959">
        <v>111</v>
      </c>
      <c r="K959">
        <v>144</v>
      </c>
      <c r="L959">
        <v>0</v>
      </c>
      <c r="M959">
        <v>1704</v>
      </c>
      <c r="N959">
        <v>34</v>
      </c>
    </row>
    <row r="960" spans="1:14">
      <c r="A960" t="str">
        <f t="shared" si="14"/>
        <v>672.12</v>
      </c>
      <c r="B960">
        <v>672</v>
      </c>
      <c r="C960" t="s">
        <v>64</v>
      </c>
      <c r="D960" t="s">
        <v>65</v>
      </c>
      <c r="E960" t="s">
        <v>220</v>
      </c>
      <c r="F960">
        <v>12</v>
      </c>
      <c r="G960">
        <v>2017</v>
      </c>
      <c r="H960">
        <v>2444</v>
      </c>
      <c r="I960">
        <v>562</v>
      </c>
      <c r="J960">
        <v>369</v>
      </c>
      <c r="K960">
        <v>86</v>
      </c>
      <c r="L960">
        <v>0</v>
      </c>
      <c r="M960">
        <v>3461</v>
      </c>
      <c r="N960">
        <v>34</v>
      </c>
    </row>
    <row r="961" spans="1:14">
      <c r="A961" t="str">
        <f t="shared" si="14"/>
        <v>695.12</v>
      </c>
      <c r="B961">
        <v>695</v>
      </c>
      <c r="C961" t="s">
        <v>159</v>
      </c>
      <c r="D961" t="s">
        <v>160</v>
      </c>
      <c r="E961" t="s">
        <v>220</v>
      </c>
      <c r="F961">
        <v>12</v>
      </c>
      <c r="G961">
        <v>2017</v>
      </c>
      <c r="H961">
        <v>644</v>
      </c>
      <c r="I961">
        <v>0</v>
      </c>
      <c r="J961">
        <v>0</v>
      </c>
      <c r="K961">
        <v>76</v>
      </c>
      <c r="L961">
        <v>0</v>
      </c>
      <c r="M961">
        <v>720</v>
      </c>
      <c r="N961">
        <v>32</v>
      </c>
    </row>
    <row r="962" spans="1:14">
      <c r="A962" t="str">
        <f t="shared" si="14"/>
        <v>817.12</v>
      </c>
      <c r="B962">
        <v>817</v>
      </c>
      <c r="C962" t="s">
        <v>138</v>
      </c>
      <c r="D962" t="s">
        <v>139</v>
      </c>
      <c r="E962" t="s">
        <v>220</v>
      </c>
      <c r="F962">
        <v>12</v>
      </c>
      <c r="G962">
        <v>2017</v>
      </c>
      <c r="H962">
        <v>2969</v>
      </c>
      <c r="I962">
        <v>364</v>
      </c>
      <c r="J962">
        <v>283</v>
      </c>
      <c r="K962">
        <v>110</v>
      </c>
      <c r="L962">
        <v>0</v>
      </c>
      <c r="M962">
        <v>3726</v>
      </c>
      <c r="N962">
        <v>34</v>
      </c>
    </row>
    <row r="963" spans="1:14">
      <c r="A963" t="str">
        <f t="shared" ref="A963:A1026" si="15">$B963&amp;"."&amp;F963</f>
        <v>831.12</v>
      </c>
      <c r="B963">
        <v>831</v>
      </c>
      <c r="C963" t="s">
        <v>159</v>
      </c>
      <c r="D963" t="s">
        <v>161</v>
      </c>
      <c r="E963" t="s">
        <v>220</v>
      </c>
      <c r="F963">
        <v>12</v>
      </c>
      <c r="G963">
        <v>2017</v>
      </c>
      <c r="H963">
        <v>1031</v>
      </c>
      <c r="I963">
        <v>10</v>
      </c>
      <c r="J963">
        <v>103</v>
      </c>
      <c r="K963">
        <v>63</v>
      </c>
      <c r="L963">
        <v>0</v>
      </c>
      <c r="M963">
        <v>1207</v>
      </c>
      <c r="N963">
        <v>34</v>
      </c>
    </row>
    <row r="964" spans="1:14">
      <c r="A964" t="str">
        <f t="shared" si="15"/>
        <v>834.12</v>
      </c>
      <c r="B964">
        <v>834</v>
      </c>
      <c r="C964" t="s">
        <v>154</v>
      </c>
      <c r="D964" t="s">
        <v>155</v>
      </c>
      <c r="E964" t="s">
        <v>220</v>
      </c>
      <c r="F964">
        <v>12</v>
      </c>
      <c r="G964">
        <v>2017</v>
      </c>
      <c r="H964">
        <v>663</v>
      </c>
      <c r="I964">
        <v>21</v>
      </c>
      <c r="J964">
        <v>129</v>
      </c>
      <c r="K964">
        <v>13</v>
      </c>
      <c r="L964">
        <v>0</v>
      </c>
      <c r="M964">
        <v>826</v>
      </c>
      <c r="N964">
        <v>40</v>
      </c>
    </row>
    <row r="965" spans="1:14">
      <c r="A965" t="str">
        <f t="shared" si="15"/>
        <v>839.12</v>
      </c>
      <c r="B965">
        <v>839</v>
      </c>
      <c r="C965" t="s">
        <v>156</v>
      </c>
      <c r="D965" t="s">
        <v>157</v>
      </c>
      <c r="E965" t="s">
        <v>220</v>
      </c>
      <c r="F965">
        <v>12</v>
      </c>
      <c r="G965">
        <v>2017</v>
      </c>
      <c r="H965">
        <v>1133</v>
      </c>
      <c r="I965">
        <v>10</v>
      </c>
      <c r="J965">
        <v>148</v>
      </c>
      <c r="K965">
        <v>17</v>
      </c>
      <c r="L965">
        <v>0</v>
      </c>
      <c r="M965">
        <v>1308</v>
      </c>
      <c r="N965">
        <v>40</v>
      </c>
    </row>
    <row r="966" spans="1:14">
      <c r="A966" t="str">
        <f t="shared" si="15"/>
        <v>852.12</v>
      </c>
      <c r="B966">
        <v>852</v>
      </c>
      <c r="C966" t="s">
        <v>63</v>
      </c>
      <c r="D966" t="s">
        <v>26</v>
      </c>
      <c r="E966" t="s">
        <v>220</v>
      </c>
      <c r="F966">
        <v>12</v>
      </c>
      <c r="G966">
        <v>2017</v>
      </c>
      <c r="H966">
        <v>2986</v>
      </c>
      <c r="I966">
        <v>549</v>
      </c>
      <c r="J966">
        <v>505</v>
      </c>
      <c r="K966">
        <v>121</v>
      </c>
      <c r="L966">
        <v>0</v>
      </c>
      <c r="M966">
        <v>4161</v>
      </c>
      <c r="N966">
        <v>41</v>
      </c>
    </row>
    <row r="967" spans="1:14">
      <c r="A967" t="str">
        <f t="shared" si="15"/>
        <v>860.12</v>
      </c>
      <c r="B967">
        <v>860</v>
      </c>
      <c r="C967" t="s">
        <v>84</v>
      </c>
      <c r="D967" t="s">
        <v>85</v>
      </c>
      <c r="E967" t="s">
        <v>220</v>
      </c>
      <c r="F967">
        <v>12</v>
      </c>
      <c r="G967">
        <v>2017</v>
      </c>
      <c r="H967">
        <v>1733</v>
      </c>
      <c r="I967">
        <v>73</v>
      </c>
      <c r="J967">
        <v>184</v>
      </c>
      <c r="K967">
        <v>80</v>
      </c>
      <c r="L967">
        <v>0</v>
      </c>
      <c r="M967">
        <v>2070</v>
      </c>
      <c r="N967">
        <v>41</v>
      </c>
    </row>
    <row r="968" spans="1:14">
      <c r="A968" t="str">
        <f t="shared" si="15"/>
        <v>1069.12</v>
      </c>
      <c r="B968">
        <v>1069</v>
      </c>
      <c r="C968" t="s">
        <v>180</v>
      </c>
      <c r="D968" t="s">
        <v>181</v>
      </c>
      <c r="E968" t="s">
        <v>220</v>
      </c>
      <c r="F968">
        <v>12</v>
      </c>
      <c r="G968">
        <v>2017</v>
      </c>
      <c r="H968">
        <v>2254</v>
      </c>
      <c r="I968">
        <v>388</v>
      </c>
      <c r="J968">
        <v>202</v>
      </c>
      <c r="K968">
        <v>54</v>
      </c>
      <c r="L968">
        <v>0</v>
      </c>
      <c r="M968">
        <v>2898</v>
      </c>
      <c r="N968">
        <v>34</v>
      </c>
    </row>
    <row r="969" spans="1:14">
      <c r="A969" t="str">
        <f t="shared" si="15"/>
        <v>1073.12</v>
      </c>
      <c r="B969">
        <v>1073</v>
      </c>
      <c r="C969" t="s">
        <v>149</v>
      </c>
      <c r="D969" t="s">
        <v>150</v>
      </c>
      <c r="E969" t="s">
        <v>220</v>
      </c>
      <c r="F969">
        <v>12</v>
      </c>
      <c r="G969">
        <v>2017</v>
      </c>
      <c r="H969">
        <v>2261</v>
      </c>
      <c r="I969">
        <v>301</v>
      </c>
      <c r="J969">
        <v>33</v>
      </c>
      <c r="K969">
        <v>22</v>
      </c>
      <c r="L969">
        <v>0</v>
      </c>
      <c r="M969">
        <v>2617</v>
      </c>
      <c r="N969">
        <v>38</v>
      </c>
    </row>
    <row r="970" spans="1:14">
      <c r="A970" t="str">
        <f t="shared" si="15"/>
        <v>1139.12</v>
      </c>
      <c r="B970">
        <v>1139</v>
      </c>
      <c r="C970" t="s">
        <v>61</v>
      </c>
      <c r="D970" t="s">
        <v>62</v>
      </c>
      <c r="E970" t="s">
        <v>220</v>
      </c>
      <c r="F970">
        <v>12</v>
      </c>
      <c r="G970">
        <v>2017</v>
      </c>
      <c r="H970">
        <v>3758</v>
      </c>
      <c r="I970">
        <v>1234</v>
      </c>
      <c r="J970">
        <v>1219</v>
      </c>
      <c r="K970">
        <v>0</v>
      </c>
      <c r="L970">
        <v>0</v>
      </c>
      <c r="M970">
        <v>6211</v>
      </c>
      <c r="N970">
        <v>41</v>
      </c>
    </row>
    <row r="971" spans="1:14">
      <c r="A971" t="str">
        <f t="shared" si="15"/>
        <v>1143.12</v>
      </c>
      <c r="B971">
        <v>1143</v>
      </c>
      <c r="C971" t="s">
        <v>159</v>
      </c>
      <c r="D971" t="s">
        <v>27</v>
      </c>
      <c r="E971" t="s">
        <v>220</v>
      </c>
      <c r="F971">
        <v>12</v>
      </c>
      <c r="G971">
        <v>2017</v>
      </c>
      <c r="H971">
        <v>1806</v>
      </c>
      <c r="I971">
        <v>239</v>
      </c>
      <c r="J971">
        <v>143</v>
      </c>
      <c r="K971">
        <v>107</v>
      </c>
      <c r="L971">
        <v>0</v>
      </c>
      <c r="M971">
        <v>2295</v>
      </c>
      <c r="N971">
        <v>41</v>
      </c>
    </row>
    <row r="972" spans="1:14">
      <c r="A972" t="str">
        <f t="shared" si="15"/>
        <v>1318.12</v>
      </c>
      <c r="B972">
        <v>1318</v>
      </c>
      <c r="C972" t="s">
        <v>67</v>
      </c>
      <c r="D972" t="s">
        <v>68</v>
      </c>
      <c r="E972" t="s">
        <v>220</v>
      </c>
      <c r="F972">
        <v>12</v>
      </c>
      <c r="G972">
        <v>2017</v>
      </c>
      <c r="H972">
        <v>1519</v>
      </c>
      <c r="I972">
        <v>209</v>
      </c>
      <c r="J972">
        <v>31</v>
      </c>
      <c r="K972">
        <v>162</v>
      </c>
      <c r="L972">
        <v>0</v>
      </c>
      <c r="M972">
        <v>1921</v>
      </c>
      <c r="N972">
        <v>41</v>
      </c>
    </row>
    <row r="973" spans="1:14">
      <c r="A973" t="str">
        <f t="shared" si="15"/>
        <v>1319.12</v>
      </c>
      <c r="B973">
        <v>1319</v>
      </c>
      <c r="C973" t="s">
        <v>69</v>
      </c>
      <c r="D973" t="s">
        <v>70</v>
      </c>
      <c r="E973" t="s">
        <v>220</v>
      </c>
      <c r="F973">
        <v>12</v>
      </c>
      <c r="G973">
        <v>2017</v>
      </c>
      <c r="H973">
        <v>883</v>
      </c>
      <c r="I973">
        <v>99</v>
      </c>
      <c r="J973">
        <v>333</v>
      </c>
      <c r="K973">
        <v>98</v>
      </c>
      <c r="L973">
        <v>0</v>
      </c>
      <c r="M973">
        <v>1413</v>
      </c>
      <c r="N973">
        <v>32</v>
      </c>
    </row>
    <row r="974" spans="1:14">
      <c r="A974" t="str">
        <f t="shared" si="15"/>
        <v>1326.12</v>
      </c>
      <c r="B974">
        <v>1326</v>
      </c>
      <c r="C974" t="s">
        <v>22</v>
      </c>
      <c r="D974" t="s">
        <v>23</v>
      </c>
      <c r="E974" t="s">
        <v>220</v>
      </c>
      <c r="F974">
        <v>12</v>
      </c>
      <c r="G974">
        <v>2017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37</v>
      </c>
    </row>
    <row r="975" spans="1:14">
      <c r="A975" t="str">
        <f t="shared" si="15"/>
        <v>1950.12</v>
      </c>
      <c r="B975">
        <v>1950</v>
      </c>
      <c r="C975" t="s">
        <v>36</v>
      </c>
      <c r="D975" t="s">
        <v>25</v>
      </c>
      <c r="E975" t="s">
        <v>220</v>
      </c>
      <c r="F975">
        <v>12</v>
      </c>
      <c r="G975">
        <v>2017</v>
      </c>
      <c r="H975">
        <v>10770</v>
      </c>
      <c r="I975">
        <v>0</v>
      </c>
      <c r="J975">
        <v>-48</v>
      </c>
      <c r="K975">
        <v>0</v>
      </c>
      <c r="L975">
        <v>0</v>
      </c>
      <c r="M975">
        <v>10722</v>
      </c>
      <c r="N975">
        <v>34</v>
      </c>
    </row>
    <row r="976" spans="1:14">
      <c r="A976" t="str">
        <f t="shared" si="15"/>
        <v>2010.12</v>
      </c>
      <c r="B976">
        <v>2010</v>
      </c>
      <c r="C976" t="s">
        <v>72</v>
      </c>
      <c r="D976" t="s">
        <v>73</v>
      </c>
      <c r="E976" t="s">
        <v>220</v>
      </c>
      <c r="F976">
        <v>12</v>
      </c>
      <c r="G976">
        <v>2017</v>
      </c>
      <c r="H976">
        <v>3706</v>
      </c>
      <c r="I976">
        <v>264</v>
      </c>
      <c r="J976">
        <v>783</v>
      </c>
      <c r="K976">
        <v>221</v>
      </c>
      <c r="L976">
        <v>0</v>
      </c>
      <c r="M976">
        <v>4974</v>
      </c>
      <c r="N976">
        <v>41</v>
      </c>
    </row>
    <row r="977" spans="1:14">
      <c r="A977" t="str">
        <f t="shared" si="15"/>
        <v>2215.12</v>
      </c>
      <c r="B977">
        <v>2215</v>
      </c>
      <c r="C977" t="s">
        <v>78</v>
      </c>
      <c r="D977" t="s">
        <v>79</v>
      </c>
      <c r="E977" t="s">
        <v>220</v>
      </c>
      <c r="F977">
        <v>12</v>
      </c>
      <c r="G977">
        <v>2017</v>
      </c>
      <c r="H977">
        <v>1233</v>
      </c>
      <c r="I977">
        <v>274</v>
      </c>
      <c r="J977">
        <v>201</v>
      </c>
      <c r="K977">
        <v>31</v>
      </c>
      <c r="L977">
        <v>0</v>
      </c>
      <c r="M977">
        <v>1739</v>
      </c>
      <c r="N977">
        <v>33</v>
      </c>
    </row>
    <row r="978" spans="1:14">
      <c r="A978" t="str">
        <f t="shared" si="15"/>
        <v>2245.12</v>
      </c>
      <c r="B978">
        <v>2245</v>
      </c>
      <c r="C978" t="s">
        <v>76</v>
      </c>
      <c r="D978" t="s">
        <v>77</v>
      </c>
      <c r="E978" t="s">
        <v>220</v>
      </c>
      <c r="F978">
        <v>12</v>
      </c>
      <c r="G978">
        <v>2017</v>
      </c>
      <c r="H978">
        <v>785</v>
      </c>
      <c r="I978">
        <v>107</v>
      </c>
      <c r="J978">
        <v>133</v>
      </c>
      <c r="K978">
        <v>177</v>
      </c>
      <c r="L978">
        <v>0</v>
      </c>
      <c r="M978">
        <v>1202</v>
      </c>
      <c r="N978">
        <v>38</v>
      </c>
    </row>
    <row r="979" spans="1:14">
      <c r="A979" t="str">
        <f t="shared" si="15"/>
        <v>2425.12</v>
      </c>
      <c r="B979">
        <v>2425</v>
      </c>
      <c r="C979" t="s">
        <v>80</v>
      </c>
      <c r="D979" t="s">
        <v>24</v>
      </c>
      <c r="E979" t="s">
        <v>220</v>
      </c>
      <c r="F979">
        <v>12</v>
      </c>
      <c r="G979">
        <v>2017</v>
      </c>
      <c r="H979">
        <v>781</v>
      </c>
      <c r="I979">
        <v>-11</v>
      </c>
      <c r="J979">
        <v>-207</v>
      </c>
      <c r="K979">
        <v>47</v>
      </c>
      <c r="L979">
        <v>0</v>
      </c>
      <c r="M979">
        <v>610</v>
      </c>
      <c r="N979">
        <v>38</v>
      </c>
    </row>
    <row r="980" spans="1:14">
      <c r="A980" t="str">
        <f t="shared" si="15"/>
        <v>2496.12</v>
      </c>
      <c r="B980">
        <v>2496</v>
      </c>
      <c r="C980" t="s">
        <v>240</v>
      </c>
      <c r="D980" t="s">
        <v>241</v>
      </c>
      <c r="E980" t="s">
        <v>220</v>
      </c>
      <c r="F980">
        <v>12</v>
      </c>
      <c r="G980">
        <v>2017</v>
      </c>
      <c r="H980">
        <v>1753</v>
      </c>
      <c r="I980">
        <v>119</v>
      </c>
      <c r="J980">
        <v>109</v>
      </c>
      <c r="K980">
        <v>0</v>
      </c>
      <c r="L980">
        <v>0</v>
      </c>
      <c r="M980">
        <v>1981</v>
      </c>
      <c r="N980">
        <v>34</v>
      </c>
    </row>
    <row r="981" spans="1:14">
      <c r="A981" t="str">
        <f t="shared" si="15"/>
        <v>2611.12</v>
      </c>
      <c r="B981">
        <v>2611</v>
      </c>
      <c r="C981" t="s">
        <v>81</v>
      </c>
      <c r="D981" t="s">
        <v>82</v>
      </c>
      <c r="E981" t="s">
        <v>220</v>
      </c>
      <c r="F981">
        <v>12</v>
      </c>
      <c r="G981">
        <v>2017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41</v>
      </c>
    </row>
    <row r="982" spans="1:14">
      <c r="A982" t="str">
        <f t="shared" si="15"/>
        <v>2700.12</v>
      </c>
      <c r="B982">
        <v>2700</v>
      </c>
      <c r="C982" t="s">
        <v>151</v>
      </c>
      <c r="D982" t="s">
        <v>152</v>
      </c>
      <c r="E982" t="s">
        <v>220</v>
      </c>
      <c r="F982">
        <v>12</v>
      </c>
      <c r="G982">
        <v>2017</v>
      </c>
      <c r="H982">
        <v>2653</v>
      </c>
      <c r="I982">
        <v>326</v>
      </c>
      <c r="J982">
        <v>257</v>
      </c>
      <c r="K982">
        <v>54</v>
      </c>
      <c r="L982">
        <v>0</v>
      </c>
      <c r="M982">
        <v>3290</v>
      </c>
      <c r="N982">
        <v>34</v>
      </c>
    </row>
    <row r="983" spans="1:14">
      <c r="A983" t="str">
        <f t="shared" si="15"/>
        <v>2715.12</v>
      </c>
      <c r="B983">
        <v>2715</v>
      </c>
      <c r="C983" t="s">
        <v>162</v>
      </c>
      <c r="D983" t="s">
        <v>163</v>
      </c>
      <c r="E983" t="s">
        <v>220</v>
      </c>
      <c r="F983">
        <v>12</v>
      </c>
      <c r="G983">
        <v>2017</v>
      </c>
      <c r="H983">
        <v>3540</v>
      </c>
      <c r="I983">
        <v>528</v>
      </c>
      <c r="J983">
        <v>813</v>
      </c>
      <c r="K983">
        <v>138</v>
      </c>
      <c r="L983">
        <v>0</v>
      </c>
      <c r="M983">
        <v>5019</v>
      </c>
      <c r="N983">
        <v>38</v>
      </c>
    </row>
    <row r="984" spans="1:14">
      <c r="A984" t="str">
        <f t="shared" si="15"/>
        <v>2744.12</v>
      </c>
      <c r="B984">
        <v>2744</v>
      </c>
      <c r="C984" t="s">
        <v>164</v>
      </c>
      <c r="D984" t="s">
        <v>165</v>
      </c>
      <c r="E984" t="s">
        <v>220</v>
      </c>
      <c r="F984">
        <v>12</v>
      </c>
      <c r="G984">
        <v>2017</v>
      </c>
      <c r="H984">
        <v>1917</v>
      </c>
      <c r="I984">
        <v>198</v>
      </c>
      <c r="J984">
        <v>76</v>
      </c>
      <c r="K984">
        <v>67</v>
      </c>
      <c r="L984">
        <v>0</v>
      </c>
      <c r="M984">
        <v>2258</v>
      </c>
      <c r="N984">
        <v>33</v>
      </c>
    </row>
    <row r="985" spans="1:14">
      <c r="A985" t="str">
        <f t="shared" si="15"/>
        <v>2791.12</v>
      </c>
      <c r="B985">
        <v>2791</v>
      </c>
      <c r="C985" t="s">
        <v>86</v>
      </c>
      <c r="D985" t="s">
        <v>29</v>
      </c>
      <c r="E985" t="s">
        <v>220</v>
      </c>
      <c r="F985">
        <v>12</v>
      </c>
      <c r="G985">
        <v>2017</v>
      </c>
      <c r="H985">
        <v>1444</v>
      </c>
      <c r="I985">
        <v>54</v>
      </c>
      <c r="J985">
        <v>126</v>
      </c>
      <c r="K985">
        <v>171</v>
      </c>
      <c r="L985">
        <v>0</v>
      </c>
      <c r="M985">
        <v>1795</v>
      </c>
      <c r="N985">
        <v>37</v>
      </c>
    </row>
    <row r="986" spans="1:14">
      <c r="A986" t="str">
        <f t="shared" si="15"/>
        <v>3396.12</v>
      </c>
      <c r="B986">
        <v>3396</v>
      </c>
      <c r="C986" t="s">
        <v>88</v>
      </c>
      <c r="D986" t="s">
        <v>89</v>
      </c>
      <c r="E986" t="s">
        <v>220</v>
      </c>
      <c r="F986">
        <v>12</v>
      </c>
      <c r="G986">
        <v>2017</v>
      </c>
      <c r="H986">
        <v>1599</v>
      </c>
      <c r="I986">
        <v>287</v>
      </c>
      <c r="J986">
        <v>-54</v>
      </c>
      <c r="K986">
        <v>165</v>
      </c>
      <c r="L986">
        <v>0</v>
      </c>
      <c r="M986">
        <v>1997</v>
      </c>
      <c r="N986">
        <v>38</v>
      </c>
    </row>
    <row r="987" spans="1:14">
      <c r="A987" t="str">
        <f t="shared" si="15"/>
        <v>3477.12</v>
      </c>
      <c r="B987">
        <v>3477</v>
      </c>
      <c r="C987" t="s">
        <v>184</v>
      </c>
      <c r="D987" t="s">
        <v>185</v>
      </c>
      <c r="E987" t="s">
        <v>220</v>
      </c>
      <c r="F987">
        <v>12</v>
      </c>
      <c r="G987">
        <v>2017</v>
      </c>
      <c r="H987">
        <v>552</v>
      </c>
      <c r="I987">
        <v>54</v>
      </c>
      <c r="J987">
        <v>129</v>
      </c>
      <c r="K987">
        <v>0</v>
      </c>
      <c r="L987">
        <v>0</v>
      </c>
      <c r="M987">
        <v>735</v>
      </c>
      <c r="N987">
        <v>40</v>
      </c>
    </row>
    <row r="988" spans="1:14">
      <c r="A988" t="str">
        <f t="shared" si="15"/>
        <v>3632.12</v>
      </c>
      <c r="B988">
        <v>3632</v>
      </c>
      <c r="C988" t="s">
        <v>90</v>
      </c>
      <c r="D988" t="s">
        <v>91</v>
      </c>
      <c r="E988" t="s">
        <v>220</v>
      </c>
      <c r="F988">
        <v>12</v>
      </c>
      <c r="G988">
        <v>2017</v>
      </c>
      <c r="H988">
        <v>3126</v>
      </c>
      <c r="I988">
        <v>87</v>
      </c>
      <c r="J988">
        <v>572</v>
      </c>
      <c r="K988">
        <v>49</v>
      </c>
      <c r="L988">
        <v>0</v>
      </c>
      <c r="M988">
        <v>3834</v>
      </c>
      <c r="N988">
        <v>40</v>
      </c>
    </row>
    <row r="989" spans="1:14">
      <c r="A989" t="str">
        <f t="shared" si="15"/>
        <v>3671.12</v>
      </c>
      <c r="B989">
        <v>3671</v>
      </c>
      <c r="C989" t="s">
        <v>182</v>
      </c>
      <c r="D989" t="s">
        <v>183</v>
      </c>
      <c r="E989" t="s">
        <v>220</v>
      </c>
      <c r="F989">
        <v>12</v>
      </c>
      <c r="G989">
        <v>2017</v>
      </c>
      <c r="H989">
        <v>1922</v>
      </c>
      <c r="I989">
        <v>116</v>
      </c>
      <c r="J989">
        <v>255</v>
      </c>
      <c r="K989">
        <v>93</v>
      </c>
      <c r="L989">
        <v>0</v>
      </c>
      <c r="M989">
        <v>2386</v>
      </c>
      <c r="N989">
        <v>41</v>
      </c>
    </row>
    <row r="990" spans="1:14">
      <c r="A990" t="str">
        <f t="shared" si="15"/>
        <v>3681.12</v>
      </c>
      <c r="B990">
        <v>3681</v>
      </c>
      <c r="C990" t="s">
        <v>92</v>
      </c>
      <c r="D990" t="s">
        <v>93</v>
      </c>
      <c r="E990" t="s">
        <v>220</v>
      </c>
      <c r="F990">
        <v>12</v>
      </c>
      <c r="G990">
        <v>2017</v>
      </c>
      <c r="H990">
        <v>5616</v>
      </c>
      <c r="I990">
        <v>288</v>
      </c>
      <c r="J990">
        <v>349</v>
      </c>
      <c r="K990">
        <v>467</v>
      </c>
      <c r="L990">
        <v>0</v>
      </c>
      <c r="M990">
        <v>6720</v>
      </c>
      <c r="N990">
        <v>40</v>
      </c>
    </row>
    <row r="991" spans="1:14">
      <c r="A991" t="str">
        <f t="shared" si="15"/>
        <v>3686.12</v>
      </c>
      <c r="B991">
        <v>3686</v>
      </c>
      <c r="C991" t="s">
        <v>166</v>
      </c>
      <c r="D991" t="s">
        <v>167</v>
      </c>
      <c r="E991" t="s">
        <v>220</v>
      </c>
      <c r="F991">
        <v>12</v>
      </c>
      <c r="G991">
        <v>2017</v>
      </c>
      <c r="H991">
        <v>4237</v>
      </c>
      <c r="I991">
        <v>478</v>
      </c>
      <c r="J991">
        <v>355</v>
      </c>
      <c r="K991">
        <v>781</v>
      </c>
      <c r="L991">
        <v>0</v>
      </c>
      <c r="M991">
        <v>5851</v>
      </c>
      <c r="N991">
        <v>40</v>
      </c>
    </row>
    <row r="992" spans="1:14">
      <c r="A992" t="str">
        <f t="shared" si="15"/>
        <v>3841.12</v>
      </c>
      <c r="B992">
        <v>3841</v>
      </c>
      <c r="C992" t="s">
        <v>186</v>
      </c>
      <c r="D992" t="s">
        <v>187</v>
      </c>
      <c r="E992" t="s">
        <v>220</v>
      </c>
      <c r="F992">
        <v>12</v>
      </c>
      <c r="G992">
        <v>2017</v>
      </c>
      <c r="H992">
        <v>1958</v>
      </c>
      <c r="I992">
        <v>367</v>
      </c>
      <c r="J992">
        <v>257</v>
      </c>
      <c r="K992">
        <v>123</v>
      </c>
      <c r="L992">
        <v>0</v>
      </c>
      <c r="M992">
        <v>2705</v>
      </c>
      <c r="N992">
        <v>33</v>
      </c>
    </row>
    <row r="993" spans="1:14">
      <c r="A993" t="str">
        <f t="shared" si="15"/>
        <v>3915.12</v>
      </c>
      <c r="B993">
        <v>3915</v>
      </c>
      <c r="C993" t="s">
        <v>94</v>
      </c>
      <c r="D993" t="s">
        <v>95</v>
      </c>
      <c r="E993" t="s">
        <v>220</v>
      </c>
      <c r="F993">
        <v>12</v>
      </c>
      <c r="G993">
        <v>2017</v>
      </c>
      <c r="H993">
        <v>2196</v>
      </c>
      <c r="I993">
        <v>423</v>
      </c>
      <c r="J993">
        <v>385</v>
      </c>
      <c r="K993">
        <v>232</v>
      </c>
      <c r="L993">
        <v>0</v>
      </c>
      <c r="M993">
        <v>3236</v>
      </c>
      <c r="N993">
        <v>41</v>
      </c>
    </row>
    <row r="994" spans="1:14">
      <c r="A994" t="str">
        <f t="shared" si="15"/>
        <v>4020.12</v>
      </c>
      <c r="B994">
        <v>4020</v>
      </c>
      <c r="C994" t="s">
        <v>98</v>
      </c>
      <c r="D994" t="s">
        <v>99</v>
      </c>
      <c r="E994" t="s">
        <v>220</v>
      </c>
      <c r="F994">
        <v>12</v>
      </c>
      <c r="G994">
        <v>2017</v>
      </c>
      <c r="H994">
        <v>6418</v>
      </c>
      <c r="I994">
        <v>898</v>
      </c>
      <c r="J994">
        <v>883</v>
      </c>
      <c r="K994">
        <v>389</v>
      </c>
      <c r="L994">
        <v>0</v>
      </c>
      <c r="M994">
        <v>8588</v>
      </c>
      <c r="N994">
        <v>34</v>
      </c>
    </row>
    <row r="995" spans="1:14">
      <c r="A995" t="str">
        <f t="shared" si="15"/>
        <v>4065.12</v>
      </c>
      <c r="B995">
        <v>4065</v>
      </c>
      <c r="C995" t="s">
        <v>96</v>
      </c>
      <c r="D995" t="s">
        <v>97</v>
      </c>
      <c r="E995" t="s">
        <v>220</v>
      </c>
      <c r="F995">
        <v>12</v>
      </c>
      <c r="G995">
        <v>2017</v>
      </c>
      <c r="H995">
        <v>2702</v>
      </c>
      <c r="I995">
        <v>161</v>
      </c>
      <c r="J995">
        <v>185</v>
      </c>
      <c r="K995">
        <v>252</v>
      </c>
      <c r="L995">
        <v>0</v>
      </c>
      <c r="M995">
        <v>3300</v>
      </c>
      <c r="N995">
        <v>37</v>
      </c>
    </row>
    <row r="996" spans="1:14">
      <c r="A996" t="str">
        <f t="shared" si="15"/>
        <v>4190.12</v>
      </c>
      <c r="B996">
        <v>4190</v>
      </c>
      <c r="C996" t="s">
        <v>158</v>
      </c>
      <c r="D996" t="s">
        <v>41</v>
      </c>
      <c r="E996" t="s">
        <v>220</v>
      </c>
      <c r="F996">
        <v>12</v>
      </c>
      <c r="G996">
        <v>2017</v>
      </c>
      <c r="H996">
        <v>2515</v>
      </c>
      <c r="I996">
        <v>402</v>
      </c>
      <c r="J996">
        <v>559</v>
      </c>
      <c r="K996">
        <v>261</v>
      </c>
      <c r="L996">
        <v>0</v>
      </c>
      <c r="M996">
        <v>3737</v>
      </c>
      <c r="N996">
        <v>38</v>
      </c>
    </row>
    <row r="997" spans="1:14">
      <c r="A997" t="str">
        <f t="shared" si="15"/>
        <v>4475.12</v>
      </c>
      <c r="B997">
        <v>4475</v>
      </c>
      <c r="C997" t="s">
        <v>100</v>
      </c>
      <c r="D997" t="s">
        <v>44</v>
      </c>
      <c r="E997" t="s">
        <v>220</v>
      </c>
      <c r="F997">
        <v>12</v>
      </c>
      <c r="G997">
        <v>2017</v>
      </c>
      <c r="H997">
        <v>2783</v>
      </c>
      <c r="I997">
        <v>246</v>
      </c>
      <c r="J997">
        <v>152</v>
      </c>
      <c r="K997">
        <v>109</v>
      </c>
      <c r="L997">
        <v>0</v>
      </c>
      <c r="M997">
        <v>3290</v>
      </c>
      <c r="N997">
        <v>38</v>
      </c>
    </row>
    <row r="998" spans="1:14">
      <c r="A998" t="str">
        <f t="shared" si="15"/>
        <v>4630.12</v>
      </c>
      <c r="B998">
        <v>4630</v>
      </c>
      <c r="C998" t="s">
        <v>151</v>
      </c>
      <c r="D998" t="s">
        <v>153</v>
      </c>
      <c r="E998" t="s">
        <v>220</v>
      </c>
      <c r="F998">
        <v>12</v>
      </c>
      <c r="G998">
        <v>2017</v>
      </c>
      <c r="H998">
        <v>1033</v>
      </c>
      <c r="I998">
        <v>115</v>
      </c>
      <c r="J998">
        <v>193</v>
      </c>
      <c r="K998">
        <v>125</v>
      </c>
      <c r="L998">
        <v>0</v>
      </c>
      <c r="M998">
        <v>1466</v>
      </c>
      <c r="N998">
        <v>41</v>
      </c>
    </row>
    <row r="999" spans="1:14">
      <c r="A999" t="str">
        <f t="shared" si="15"/>
        <v>5429.12</v>
      </c>
      <c r="B999">
        <v>5429</v>
      </c>
      <c r="C999" t="s">
        <v>74</v>
      </c>
      <c r="D999" t="s">
        <v>75</v>
      </c>
      <c r="E999" t="s">
        <v>220</v>
      </c>
      <c r="F999">
        <v>12</v>
      </c>
      <c r="G999">
        <v>2017</v>
      </c>
      <c r="H999">
        <v>2678</v>
      </c>
      <c r="I999">
        <v>747</v>
      </c>
      <c r="J999">
        <v>568</v>
      </c>
      <c r="K999">
        <v>67</v>
      </c>
      <c r="L999">
        <v>0</v>
      </c>
      <c r="M999">
        <v>4060</v>
      </c>
      <c r="N999">
        <v>34</v>
      </c>
    </row>
    <row r="1000" spans="1:14">
      <c r="A1000" t="str">
        <f t="shared" si="15"/>
        <v>5436.12</v>
      </c>
      <c r="B1000">
        <v>5436</v>
      </c>
      <c r="C1000" t="s">
        <v>103</v>
      </c>
      <c r="D1000" t="s">
        <v>104</v>
      </c>
      <c r="E1000" t="s">
        <v>220</v>
      </c>
      <c r="F1000">
        <v>12</v>
      </c>
      <c r="G1000">
        <v>2017</v>
      </c>
      <c r="H1000">
        <v>4008</v>
      </c>
      <c r="I1000">
        <v>572</v>
      </c>
      <c r="J1000">
        <v>443</v>
      </c>
      <c r="K1000">
        <v>333</v>
      </c>
      <c r="L1000">
        <v>0</v>
      </c>
      <c r="M1000">
        <v>5356</v>
      </c>
      <c r="N1000">
        <v>33</v>
      </c>
    </row>
    <row r="1001" spans="1:14">
      <c r="A1001" t="str">
        <f t="shared" si="15"/>
        <v>5481.12</v>
      </c>
      <c r="B1001">
        <v>5481</v>
      </c>
      <c r="C1001" t="s">
        <v>105</v>
      </c>
      <c r="D1001" t="s">
        <v>42</v>
      </c>
      <c r="E1001" t="s">
        <v>220</v>
      </c>
      <c r="F1001">
        <v>12</v>
      </c>
      <c r="G1001">
        <v>2017</v>
      </c>
      <c r="H1001">
        <v>601</v>
      </c>
      <c r="I1001">
        <v>71</v>
      </c>
      <c r="J1001">
        <v>154</v>
      </c>
      <c r="K1001">
        <v>100</v>
      </c>
      <c r="L1001">
        <v>0</v>
      </c>
      <c r="M1001">
        <v>926</v>
      </c>
      <c r="N1001">
        <v>34</v>
      </c>
    </row>
    <row r="1002" spans="1:14">
      <c r="A1002" t="str">
        <f t="shared" si="15"/>
        <v>5532.12</v>
      </c>
      <c r="B1002">
        <v>5532</v>
      </c>
      <c r="C1002" t="s">
        <v>59</v>
      </c>
      <c r="D1002" t="s">
        <v>60</v>
      </c>
      <c r="E1002" t="s">
        <v>220</v>
      </c>
      <c r="F1002">
        <v>12</v>
      </c>
      <c r="G1002">
        <v>2017</v>
      </c>
      <c r="H1002">
        <v>2323</v>
      </c>
      <c r="I1002">
        <v>554</v>
      </c>
      <c r="J1002">
        <v>420</v>
      </c>
      <c r="K1002">
        <v>140</v>
      </c>
      <c r="L1002">
        <v>0</v>
      </c>
      <c r="M1002">
        <v>3437</v>
      </c>
      <c r="N1002">
        <v>40</v>
      </c>
    </row>
    <row r="1003" spans="1:14">
      <c r="A1003" t="str">
        <f t="shared" si="15"/>
        <v>5550.12</v>
      </c>
      <c r="B1003">
        <v>5550</v>
      </c>
      <c r="C1003" t="s">
        <v>83</v>
      </c>
      <c r="D1003" t="s">
        <v>43</v>
      </c>
      <c r="E1003" t="s">
        <v>220</v>
      </c>
      <c r="F1003">
        <v>12</v>
      </c>
      <c r="G1003">
        <v>2017</v>
      </c>
      <c r="H1003">
        <v>4118</v>
      </c>
      <c r="I1003">
        <v>227</v>
      </c>
      <c r="J1003">
        <v>876</v>
      </c>
      <c r="K1003">
        <v>247</v>
      </c>
      <c r="L1003">
        <v>0</v>
      </c>
      <c r="M1003">
        <v>5468</v>
      </c>
      <c r="N1003">
        <v>38</v>
      </c>
    </row>
    <row r="1004" spans="1:14">
      <c r="A1004" t="str">
        <f t="shared" si="15"/>
        <v>6065.12</v>
      </c>
      <c r="B1004">
        <v>6065</v>
      </c>
      <c r="C1004" t="s">
        <v>106</v>
      </c>
      <c r="D1004" t="s">
        <v>107</v>
      </c>
      <c r="E1004" t="s">
        <v>220</v>
      </c>
      <c r="F1004">
        <v>12</v>
      </c>
      <c r="G1004">
        <v>2017</v>
      </c>
      <c r="H1004">
        <v>2318</v>
      </c>
      <c r="I1004">
        <v>535</v>
      </c>
      <c r="J1004">
        <v>358</v>
      </c>
      <c r="K1004">
        <v>180</v>
      </c>
      <c r="L1004">
        <v>0</v>
      </c>
      <c r="M1004">
        <v>3391</v>
      </c>
      <c r="N1004">
        <v>33</v>
      </c>
    </row>
    <row r="1005" spans="1:14">
      <c r="A1005" t="str">
        <f t="shared" si="15"/>
        <v>6219.12</v>
      </c>
      <c r="B1005">
        <v>6219</v>
      </c>
      <c r="C1005" t="s">
        <v>110</v>
      </c>
      <c r="D1005" t="s">
        <v>29</v>
      </c>
      <c r="E1005" t="s">
        <v>220</v>
      </c>
      <c r="F1005">
        <v>12</v>
      </c>
      <c r="G1005">
        <v>2017</v>
      </c>
      <c r="H1005">
        <v>3114</v>
      </c>
      <c r="I1005">
        <v>109</v>
      </c>
      <c r="J1005">
        <v>-2</v>
      </c>
      <c r="K1005">
        <v>152</v>
      </c>
      <c r="L1005">
        <v>0</v>
      </c>
      <c r="M1005">
        <v>3373</v>
      </c>
      <c r="N1005">
        <v>37</v>
      </c>
    </row>
    <row r="1006" spans="1:14">
      <c r="A1006" t="str">
        <f t="shared" si="15"/>
        <v>6690.12</v>
      </c>
      <c r="B1006">
        <v>6690</v>
      </c>
      <c r="C1006" t="s">
        <v>111</v>
      </c>
      <c r="D1006" t="s">
        <v>112</v>
      </c>
      <c r="E1006" t="s">
        <v>220</v>
      </c>
      <c r="F1006">
        <v>12</v>
      </c>
      <c r="G1006">
        <v>2017</v>
      </c>
      <c r="H1006">
        <v>4010</v>
      </c>
      <c r="I1006">
        <v>178</v>
      </c>
      <c r="J1006">
        <v>499</v>
      </c>
      <c r="K1006">
        <v>167</v>
      </c>
      <c r="L1006">
        <v>0</v>
      </c>
      <c r="M1006">
        <v>4854</v>
      </c>
      <c r="N1006">
        <v>34</v>
      </c>
    </row>
    <row r="1007" spans="1:14">
      <c r="A1007" t="str">
        <f t="shared" si="15"/>
        <v>6691.12</v>
      </c>
      <c r="B1007">
        <v>6691</v>
      </c>
      <c r="C1007" t="s">
        <v>113</v>
      </c>
      <c r="D1007" t="s">
        <v>114</v>
      </c>
      <c r="E1007" t="s">
        <v>220</v>
      </c>
      <c r="F1007">
        <v>12</v>
      </c>
      <c r="G1007">
        <v>2017</v>
      </c>
      <c r="H1007">
        <v>595</v>
      </c>
      <c r="I1007">
        <v>0</v>
      </c>
      <c r="J1007">
        <v>33</v>
      </c>
      <c r="K1007">
        <v>71</v>
      </c>
      <c r="L1007">
        <v>0</v>
      </c>
      <c r="M1007">
        <v>699</v>
      </c>
      <c r="N1007">
        <v>34</v>
      </c>
    </row>
    <row r="1008" spans="1:14">
      <c r="A1008" t="str">
        <f t="shared" si="15"/>
        <v>6735.12</v>
      </c>
      <c r="B1008">
        <v>6735</v>
      </c>
      <c r="C1008" t="s">
        <v>102</v>
      </c>
      <c r="D1008" t="s">
        <v>34</v>
      </c>
      <c r="E1008" t="s">
        <v>220</v>
      </c>
      <c r="F1008">
        <v>12</v>
      </c>
      <c r="G1008">
        <v>2017</v>
      </c>
      <c r="H1008">
        <v>1399</v>
      </c>
      <c r="I1008">
        <v>0</v>
      </c>
      <c r="J1008">
        <v>-102</v>
      </c>
      <c r="K1008">
        <v>65</v>
      </c>
      <c r="L1008">
        <v>0</v>
      </c>
      <c r="M1008">
        <v>1362</v>
      </c>
      <c r="N1008">
        <v>40</v>
      </c>
    </row>
    <row r="1009" spans="1:14">
      <c r="A1009" t="str">
        <f t="shared" si="15"/>
        <v>6830.12</v>
      </c>
      <c r="B1009">
        <v>6830</v>
      </c>
      <c r="C1009" t="s">
        <v>101</v>
      </c>
      <c r="D1009" t="s">
        <v>37</v>
      </c>
      <c r="E1009" t="s">
        <v>220</v>
      </c>
      <c r="F1009">
        <v>12</v>
      </c>
      <c r="G1009">
        <v>2017</v>
      </c>
      <c r="H1009">
        <v>5124</v>
      </c>
      <c r="I1009">
        <v>284</v>
      </c>
      <c r="J1009">
        <v>101</v>
      </c>
      <c r="K1009">
        <v>113</v>
      </c>
      <c r="L1009">
        <v>0</v>
      </c>
      <c r="M1009">
        <v>5622</v>
      </c>
      <c r="N1009">
        <v>34</v>
      </c>
    </row>
    <row r="1010" spans="1:14">
      <c r="A1010" t="str">
        <f t="shared" si="15"/>
        <v>6887.12</v>
      </c>
      <c r="B1010">
        <v>6887</v>
      </c>
      <c r="C1010" t="s">
        <v>115</v>
      </c>
      <c r="D1010" t="s">
        <v>116</v>
      </c>
      <c r="E1010" t="s">
        <v>220</v>
      </c>
      <c r="F1010">
        <v>12</v>
      </c>
      <c r="G1010">
        <v>2017</v>
      </c>
      <c r="H1010">
        <v>1243</v>
      </c>
      <c r="I1010">
        <v>70</v>
      </c>
      <c r="J1010">
        <v>110</v>
      </c>
      <c r="K1010">
        <v>42</v>
      </c>
      <c r="L1010">
        <v>0</v>
      </c>
      <c r="M1010">
        <v>1465</v>
      </c>
      <c r="N1010">
        <v>38</v>
      </c>
    </row>
    <row r="1011" spans="1:14">
      <c r="A1011" t="str">
        <f t="shared" si="15"/>
        <v>7064.12</v>
      </c>
      <c r="B1011">
        <v>7064</v>
      </c>
      <c r="C1011" t="s">
        <v>87</v>
      </c>
      <c r="D1011" t="s">
        <v>40</v>
      </c>
      <c r="E1011" t="s">
        <v>220</v>
      </c>
      <c r="F1011">
        <v>12</v>
      </c>
      <c r="G1011">
        <v>2017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33</v>
      </c>
    </row>
    <row r="1012" spans="1:14">
      <c r="A1012" t="str">
        <f t="shared" si="15"/>
        <v>7076.12</v>
      </c>
      <c r="B1012">
        <v>7076</v>
      </c>
      <c r="C1012" t="s">
        <v>249</v>
      </c>
      <c r="D1012" t="s">
        <v>250</v>
      </c>
      <c r="E1012" t="s">
        <v>220</v>
      </c>
      <c r="F1012">
        <v>12</v>
      </c>
      <c r="G1012">
        <v>2017</v>
      </c>
      <c r="H1012">
        <v>2790</v>
      </c>
      <c r="I1012">
        <v>184</v>
      </c>
      <c r="J1012">
        <v>372</v>
      </c>
      <c r="K1012">
        <v>180</v>
      </c>
      <c r="L1012">
        <v>0</v>
      </c>
      <c r="M1012">
        <v>3526</v>
      </c>
      <c r="N1012">
        <v>38</v>
      </c>
    </row>
    <row r="1013" spans="1:14">
      <c r="A1013" t="str">
        <f t="shared" si="15"/>
        <v>7081.12</v>
      </c>
      <c r="B1013">
        <v>7081</v>
      </c>
      <c r="C1013" t="s">
        <v>245</v>
      </c>
      <c r="D1013" t="s">
        <v>246</v>
      </c>
      <c r="E1013" t="s">
        <v>220</v>
      </c>
      <c r="F1013">
        <v>12</v>
      </c>
      <c r="G1013">
        <v>2017</v>
      </c>
      <c r="H1013">
        <v>208</v>
      </c>
      <c r="I1013">
        <v>-10</v>
      </c>
      <c r="J1013">
        <v>0</v>
      </c>
      <c r="K1013">
        <v>-44</v>
      </c>
      <c r="L1013">
        <v>0</v>
      </c>
      <c r="M1013">
        <v>154</v>
      </c>
      <c r="N1013">
        <v>34</v>
      </c>
    </row>
    <row r="1014" spans="1:14">
      <c r="A1014" t="str">
        <f t="shared" si="15"/>
        <v>7115.12</v>
      </c>
      <c r="B1014">
        <v>7115</v>
      </c>
      <c r="C1014" t="s">
        <v>117</v>
      </c>
      <c r="D1014" t="s">
        <v>118</v>
      </c>
      <c r="E1014" t="s">
        <v>220</v>
      </c>
      <c r="F1014">
        <v>12</v>
      </c>
      <c r="G1014">
        <v>2017</v>
      </c>
      <c r="H1014">
        <v>1529</v>
      </c>
      <c r="I1014">
        <v>93</v>
      </c>
      <c r="J1014">
        <v>240</v>
      </c>
      <c r="K1014">
        <v>349</v>
      </c>
      <c r="L1014">
        <v>0</v>
      </c>
      <c r="M1014">
        <v>2211</v>
      </c>
      <c r="N1014">
        <v>40</v>
      </c>
    </row>
    <row r="1015" spans="1:14">
      <c r="A1015" t="str">
        <f t="shared" si="15"/>
        <v>7206.12</v>
      </c>
      <c r="B1015">
        <v>7206</v>
      </c>
      <c r="C1015" t="s">
        <v>119</v>
      </c>
      <c r="D1015" t="s">
        <v>31</v>
      </c>
      <c r="E1015" t="s">
        <v>220</v>
      </c>
      <c r="F1015">
        <v>12</v>
      </c>
      <c r="G1015">
        <v>2017</v>
      </c>
      <c r="H1015">
        <v>2622</v>
      </c>
      <c r="I1015">
        <v>80</v>
      </c>
      <c r="J1015">
        <v>115</v>
      </c>
      <c r="K1015">
        <v>84</v>
      </c>
      <c r="L1015">
        <v>0</v>
      </c>
      <c r="M1015">
        <v>2901</v>
      </c>
      <c r="N1015">
        <v>41</v>
      </c>
    </row>
    <row r="1016" spans="1:14">
      <c r="A1016" t="str">
        <f t="shared" si="15"/>
        <v>7355.12</v>
      </c>
      <c r="B1016">
        <v>7355</v>
      </c>
      <c r="C1016" t="s">
        <v>168</v>
      </c>
      <c r="D1016" t="s">
        <v>33</v>
      </c>
      <c r="E1016" t="s">
        <v>220</v>
      </c>
      <c r="F1016">
        <v>12</v>
      </c>
      <c r="G1016">
        <v>2017</v>
      </c>
      <c r="H1016">
        <v>4000</v>
      </c>
      <c r="I1016">
        <v>149</v>
      </c>
      <c r="J1016">
        <v>265</v>
      </c>
      <c r="K1016">
        <v>571</v>
      </c>
      <c r="L1016">
        <v>0</v>
      </c>
      <c r="M1016">
        <v>4985</v>
      </c>
      <c r="N1016">
        <v>38</v>
      </c>
    </row>
    <row r="1017" spans="1:14">
      <c r="A1017" t="str">
        <f t="shared" si="15"/>
        <v>7625.12</v>
      </c>
      <c r="B1017">
        <v>7625</v>
      </c>
      <c r="C1017" t="s">
        <v>120</v>
      </c>
      <c r="D1017" t="s">
        <v>27</v>
      </c>
      <c r="E1017" t="s">
        <v>220</v>
      </c>
      <c r="F1017">
        <v>12</v>
      </c>
      <c r="G1017">
        <v>2017</v>
      </c>
      <c r="H1017">
        <v>9337</v>
      </c>
      <c r="I1017">
        <v>976</v>
      </c>
      <c r="J1017">
        <v>861</v>
      </c>
      <c r="K1017">
        <v>471</v>
      </c>
      <c r="L1017">
        <v>0</v>
      </c>
      <c r="M1017">
        <v>11645</v>
      </c>
      <c r="N1017">
        <v>41</v>
      </c>
    </row>
    <row r="1018" spans="1:14">
      <c r="A1018" t="str">
        <f t="shared" si="15"/>
        <v>7780.12</v>
      </c>
      <c r="B1018">
        <v>7780</v>
      </c>
      <c r="C1018" t="s">
        <v>123</v>
      </c>
      <c r="D1018" t="s">
        <v>124</v>
      </c>
      <c r="E1018" t="s">
        <v>220</v>
      </c>
      <c r="F1018">
        <v>12</v>
      </c>
      <c r="G1018">
        <v>2017</v>
      </c>
      <c r="H1018">
        <v>2276</v>
      </c>
      <c r="I1018">
        <v>596</v>
      </c>
      <c r="J1018">
        <v>317</v>
      </c>
      <c r="K1018">
        <v>103</v>
      </c>
      <c r="L1018">
        <v>0</v>
      </c>
      <c r="M1018">
        <v>3292</v>
      </c>
      <c r="N1018">
        <v>33</v>
      </c>
    </row>
    <row r="1019" spans="1:14">
      <c r="A1019" t="str">
        <f t="shared" si="15"/>
        <v>7781.12</v>
      </c>
      <c r="B1019">
        <v>7781</v>
      </c>
      <c r="C1019" t="s">
        <v>66</v>
      </c>
      <c r="D1019" t="s">
        <v>35</v>
      </c>
      <c r="E1019" t="s">
        <v>220</v>
      </c>
      <c r="F1019">
        <v>12</v>
      </c>
      <c r="G1019">
        <v>2017</v>
      </c>
      <c r="H1019">
        <v>4121</v>
      </c>
      <c r="I1019">
        <v>160</v>
      </c>
      <c r="J1019">
        <v>330</v>
      </c>
      <c r="K1019">
        <v>91</v>
      </c>
      <c r="L1019">
        <v>0</v>
      </c>
      <c r="M1019">
        <v>4702</v>
      </c>
      <c r="N1019">
        <v>41</v>
      </c>
    </row>
    <row r="1020" spans="1:14">
      <c r="A1020" t="str">
        <f t="shared" si="15"/>
        <v>7808.12</v>
      </c>
      <c r="B1020">
        <v>7808</v>
      </c>
      <c r="C1020" t="s">
        <v>137</v>
      </c>
      <c r="D1020" t="s">
        <v>125</v>
      </c>
      <c r="E1020" t="s">
        <v>220</v>
      </c>
      <c r="F1020">
        <v>12</v>
      </c>
      <c r="G1020">
        <v>2017</v>
      </c>
      <c r="H1020">
        <v>4280</v>
      </c>
      <c r="I1020">
        <v>481</v>
      </c>
      <c r="J1020">
        <v>332</v>
      </c>
      <c r="K1020">
        <v>124</v>
      </c>
      <c r="L1020">
        <v>0</v>
      </c>
      <c r="M1020">
        <v>5217</v>
      </c>
      <c r="N1020">
        <v>32</v>
      </c>
    </row>
    <row r="1021" spans="1:14">
      <c r="A1021" t="str">
        <f t="shared" si="15"/>
        <v>7810.12</v>
      </c>
      <c r="B1021">
        <v>7810</v>
      </c>
      <c r="C1021" t="s">
        <v>126</v>
      </c>
      <c r="D1021" t="s">
        <v>127</v>
      </c>
      <c r="E1021" t="s">
        <v>220</v>
      </c>
      <c r="F1021">
        <v>12</v>
      </c>
      <c r="G1021">
        <v>2017</v>
      </c>
      <c r="H1021">
        <v>1439</v>
      </c>
      <c r="I1021">
        <v>104</v>
      </c>
      <c r="J1021">
        <v>214</v>
      </c>
      <c r="K1021">
        <v>17</v>
      </c>
      <c r="L1021">
        <v>0</v>
      </c>
      <c r="M1021">
        <v>1774</v>
      </c>
      <c r="N1021">
        <v>33</v>
      </c>
    </row>
    <row r="1022" spans="1:14">
      <c r="A1022" t="str">
        <f t="shared" si="15"/>
        <v>7823.12</v>
      </c>
      <c r="B1022">
        <v>7823</v>
      </c>
      <c r="C1022" t="s">
        <v>121</v>
      </c>
      <c r="D1022" t="s">
        <v>122</v>
      </c>
      <c r="E1022" t="s">
        <v>220</v>
      </c>
      <c r="F1022">
        <v>12</v>
      </c>
      <c r="G1022">
        <v>2017</v>
      </c>
      <c r="H1022">
        <v>2564</v>
      </c>
      <c r="I1022">
        <v>246</v>
      </c>
      <c r="J1022">
        <v>156</v>
      </c>
      <c r="K1022">
        <v>451</v>
      </c>
      <c r="L1022">
        <v>0</v>
      </c>
      <c r="M1022">
        <v>3417</v>
      </c>
      <c r="N1022">
        <v>32</v>
      </c>
    </row>
    <row r="1023" spans="1:14">
      <c r="A1023" t="str">
        <f t="shared" si="15"/>
        <v>7830.12</v>
      </c>
      <c r="B1023">
        <v>7830</v>
      </c>
      <c r="C1023" t="s">
        <v>134</v>
      </c>
      <c r="D1023" t="s">
        <v>135</v>
      </c>
      <c r="E1023" t="s">
        <v>220</v>
      </c>
      <c r="F1023">
        <v>12</v>
      </c>
      <c r="G1023">
        <v>2017</v>
      </c>
      <c r="H1023">
        <v>1751</v>
      </c>
      <c r="I1023">
        <v>122</v>
      </c>
      <c r="J1023">
        <v>-47</v>
      </c>
      <c r="K1023">
        <v>208</v>
      </c>
      <c r="L1023">
        <v>0</v>
      </c>
      <c r="M1023">
        <v>2034</v>
      </c>
      <c r="N1023">
        <v>34</v>
      </c>
    </row>
    <row r="1024" spans="1:14">
      <c r="A1024" t="str">
        <f t="shared" si="15"/>
        <v>7860.12</v>
      </c>
      <c r="B1024">
        <v>7860</v>
      </c>
      <c r="C1024" t="s">
        <v>128</v>
      </c>
      <c r="D1024" t="s">
        <v>30</v>
      </c>
      <c r="E1024" t="s">
        <v>220</v>
      </c>
      <c r="F1024">
        <v>12</v>
      </c>
      <c r="G1024">
        <v>2017</v>
      </c>
      <c r="H1024">
        <v>1988</v>
      </c>
      <c r="I1024">
        <v>134</v>
      </c>
      <c r="J1024">
        <v>415</v>
      </c>
      <c r="K1024">
        <v>92</v>
      </c>
      <c r="L1024">
        <v>0</v>
      </c>
      <c r="M1024">
        <v>2629</v>
      </c>
      <c r="N1024">
        <v>33</v>
      </c>
    </row>
    <row r="1025" spans="1:14">
      <c r="A1025" t="str">
        <f t="shared" si="15"/>
        <v>7958.12</v>
      </c>
      <c r="B1025">
        <v>7958</v>
      </c>
      <c r="C1025" t="s">
        <v>169</v>
      </c>
      <c r="D1025" t="s">
        <v>20</v>
      </c>
      <c r="E1025" t="s">
        <v>220</v>
      </c>
      <c r="F1025">
        <v>12</v>
      </c>
      <c r="G1025">
        <v>2017</v>
      </c>
      <c r="H1025">
        <v>1450</v>
      </c>
      <c r="I1025">
        <v>42</v>
      </c>
      <c r="J1025">
        <v>94</v>
      </c>
      <c r="K1025">
        <v>78</v>
      </c>
      <c r="L1025">
        <v>0</v>
      </c>
      <c r="M1025">
        <v>1664</v>
      </c>
      <c r="N1025">
        <v>33</v>
      </c>
    </row>
    <row r="1026" spans="1:14">
      <c r="A1026" t="str">
        <f t="shared" si="15"/>
        <v>7964.12</v>
      </c>
      <c r="B1026">
        <v>7964</v>
      </c>
      <c r="C1026" t="s">
        <v>130</v>
      </c>
      <c r="D1026" t="s">
        <v>131</v>
      </c>
      <c r="E1026" t="s">
        <v>220</v>
      </c>
      <c r="F1026">
        <v>12</v>
      </c>
      <c r="G1026">
        <v>2017</v>
      </c>
      <c r="H1026">
        <v>417</v>
      </c>
      <c r="I1026">
        <v>0</v>
      </c>
      <c r="J1026">
        <v>0</v>
      </c>
      <c r="K1026">
        <v>0</v>
      </c>
      <c r="L1026">
        <v>0</v>
      </c>
      <c r="M1026">
        <v>417</v>
      </c>
      <c r="N1026">
        <v>41</v>
      </c>
    </row>
    <row r="1027" spans="1:14">
      <c r="A1027" t="str">
        <f t="shared" ref="A1027:A1057" si="16">$B1027&amp;"."&amp;F1027</f>
        <v>8118.12</v>
      </c>
      <c r="B1027">
        <v>8118</v>
      </c>
      <c r="C1027" t="s">
        <v>129</v>
      </c>
      <c r="D1027" t="s">
        <v>28</v>
      </c>
      <c r="E1027" t="s">
        <v>220</v>
      </c>
      <c r="F1027">
        <v>12</v>
      </c>
      <c r="G1027">
        <v>2017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40</v>
      </c>
    </row>
    <row r="1028" spans="1:14">
      <c r="A1028" t="str">
        <f t="shared" si="16"/>
        <v>8135.12</v>
      </c>
      <c r="B1028">
        <v>8135</v>
      </c>
      <c r="C1028" t="s">
        <v>136</v>
      </c>
      <c r="D1028" t="s">
        <v>38</v>
      </c>
      <c r="E1028" t="s">
        <v>220</v>
      </c>
      <c r="F1028">
        <v>12</v>
      </c>
      <c r="G1028">
        <v>2017</v>
      </c>
      <c r="H1028">
        <v>1904</v>
      </c>
      <c r="I1028">
        <v>304</v>
      </c>
      <c r="J1028">
        <v>189</v>
      </c>
      <c r="K1028">
        <v>180</v>
      </c>
      <c r="L1028">
        <v>0</v>
      </c>
      <c r="M1028">
        <v>2577</v>
      </c>
      <c r="N1028">
        <v>33</v>
      </c>
    </row>
    <row r="1029" spans="1:14">
      <c r="A1029" t="str">
        <f t="shared" si="16"/>
        <v>8240.12</v>
      </c>
      <c r="B1029">
        <v>8240</v>
      </c>
      <c r="C1029" t="s">
        <v>55</v>
      </c>
      <c r="D1029" t="s">
        <v>56</v>
      </c>
      <c r="E1029" t="s">
        <v>220</v>
      </c>
      <c r="F1029">
        <v>12</v>
      </c>
      <c r="G1029">
        <v>2017</v>
      </c>
      <c r="H1029">
        <v>250</v>
      </c>
      <c r="I1029">
        <v>0</v>
      </c>
      <c r="J1029">
        <v>0</v>
      </c>
      <c r="K1029">
        <v>0</v>
      </c>
      <c r="L1029">
        <v>0</v>
      </c>
      <c r="M1029">
        <v>250</v>
      </c>
      <c r="N1029">
        <v>40</v>
      </c>
    </row>
    <row r="1030" spans="1:14">
      <c r="A1030" t="str">
        <f t="shared" si="16"/>
        <v>8344.12</v>
      </c>
      <c r="B1030">
        <v>8344</v>
      </c>
      <c r="C1030" t="s">
        <v>108</v>
      </c>
      <c r="D1030" t="s">
        <v>109</v>
      </c>
      <c r="E1030" t="s">
        <v>220</v>
      </c>
      <c r="F1030">
        <v>12</v>
      </c>
      <c r="G1030">
        <v>2017</v>
      </c>
      <c r="H1030">
        <v>1334</v>
      </c>
      <c r="I1030">
        <v>152</v>
      </c>
      <c r="J1030">
        <v>243</v>
      </c>
      <c r="K1030">
        <v>32</v>
      </c>
      <c r="L1030">
        <v>0</v>
      </c>
      <c r="M1030">
        <v>1761</v>
      </c>
      <c r="N1030">
        <v>32</v>
      </c>
    </row>
    <row r="1031" spans="1:14">
      <c r="A1031" t="str">
        <f t="shared" si="16"/>
        <v>8861.12</v>
      </c>
      <c r="B1031">
        <v>8861</v>
      </c>
      <c r="C1031" t="s">
        <v>140</v>
      </c>
      <c r="D1031" t="s">
        <v>141</v>
      </c>
      <c r="E1031" t="s">
        <v>220</v>
      </c>
      <c r="F1031">
        <v>12</v>
      </c>
      <c r="G1031">
        <v>2017</v>
      </c>
      <c r="H1031">
        <v>1249</v>
      </c>
      <c r="I1031">
        <v>106</v>
      </c>
      <c r="J1031">
        <v>221</v>
      </c>
      <c r="K1031">
        <v>57</v>
      </c>
      <c r="L1031">
        <v>0</v>
      </c>
      <c r="M1031">
        <v>1633</v>
      </c>
      <c r="N1031">
        <v>41</v>
      </c>
    </row>
    <row r="1032" spans="1:14">
      <c r="A1032" t="str">
        <f t="shared" si="16"/>
        <v>8995.12</v>
      </c>
      <c r="B1032">
        <v>8995</v>
      </c>
      <c r="C1032" t="s">
        <v>142</v>
      </c>
      <c r="D1032" t="s">
        <v>143</v>
      </c>
      <c r="E1032" t="s">
        <v>220</v>
      </c>
      <c r="F1032">
        <v>12</v>
      </c>
      <c r="G1032">
        <v>2017</v>
      </c>
      <c r="H1032">
        <v>3584</v>
      </c>
      <c r="I1032">
        <v>261</v>
      </c>
      <c r="J1032">
        <v>236</v>
      </c>
      <c r="K1032">
        <v>172</v>
      </c>
      <c r="L1032">
        <v>0</v>
      </c>
      <c r="M1032">
        <v>4253</v>
      </c>
      <c r="N1032">
        <v>40</v>
      </c>
    </row>
    <row r="1033" spans="1:14">
      <c r="A1033" t="str">
        <f t="shared" si="16"/>
        <v>9000.12</v>
      </c>
      <c r="B1033">
        <v>9000</v>
      </c>
      <c r="C1033" t="s">
        <v>132</v>
      </c>
      <c r="D1033" t="s">
        <v>133</v>
      </c>
      <c r="E1033" t="s">
        <v>220</v>
      </c>
      <c r="F1033">
        <v>12</v>
      </c>
      <c r="G1033">
        <v>2017</v>
      </c>
      <c r="H1033">
        <v>2519</v>
      </c>
      <c r="I1033">
        <v>181</v>
      </c>
      <c r="J1033">
        <v>461</v>
      </c>
      <c r="K1033">
        <v>227</v>
      </c>
      <c r="L1033">
        <v>0</v>
      </c>
      <c r="M1033">
        <v>3388</v>
      </c>
      <c r="N1033">
        <v>40</v>
      </c>
    </row>
    <row r="1034" spans="1:14">
      <c r="A1034" t="str">
        <f t="shared" si="16"/>
        <v>9134.12</v>
      </c>
      <c r="B1034">
        <v>9134</v>
      </c>
      <c r="C1034" t="s">
        <v>144</v>
      </c>
      <c r="D1034" t="s">
        <v>145</v>
      </c>
      <c r="E1034" t="s">
        <v>220</v>
      </c>
      <c r="F1034">
        <v>12</v>
      </c>
      <c r="G1034">
        <v>2017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38</v>
      </c>
    </row>
    <row r="1035" spans="1:14">
      <c r="A1035" t="str">
        <f t="shared" si="16"/>
        <v>9201.12</v>
      </c>
      <c r="B1035">
        <v>9201</v>
      </c>
      <c r="C1035" t="s">
        <v>247</v>
      </c>
      <c r="D1035" t="s">
        <v>170</v>
      </c>
      <c r="E1035" t="s">
        <v>220</v>
      </c>
      <c r="F1035">
        <v>12</v>
      </c>
      <c r="G1035">
        <v>2017</v>
      </c>
      <c r="H1035">
        <v>-36</v>
      </c>
      <c r="I1035">
        <v>-10</v>
      </c>
      <c r="J1035">
        <v>-113</v>
      </c>
      <c r="K1035">
        <v>0</v>
      </c>
      <c r="L1035">
        <v>0</v>
      </c>
      <c r="M1035">
        <v>-159</v>
      </c>
      <c r="N1035">
        <v>33</v>
      </c>
    </row>
    <row r="1036" spans="1:14">
      <c r="A1036" t="str">
        <f t="shared" si="16"/>
        <v>9234.12</v>
      </c>
      <c r="B1036">
        <v>9234</v>
      </c>
      <c r="C1036" t="s">
        <v>146</v>
      </c>
      <c r="D1036" t="s">
        <v>32</v>
      </c>
      <c r="E1036" t="s">
        <v>220</v>
      </c>
      <c r="F1036">
        <v>12</v>
      </c>
      <c r="G1036">
        <v>2017</v>
      </c>
      <c r="H1036">
        <v>2397</v>
      </c>
      <c r="I1036">
        <v>554</v>
      </c>
      <c r="J1036">
        <v>338</v>
      </c>
      <c r="K1036">
        <v>93</v>
      </c>
      <c r="L1036">
        <v>0</v>
      </c>
      <c r="M1036">
        <v>3382</v>
      </c>
      <c r="N1036">
        <v>40</v>
      </c>
    </row>
    <row r="1037" spans="1:14">
      <c r="A1037" t="str">
        <f t="shared" si="16"/>
        <v>9407.12</v>
      </c>
      <c r="B1037">
        <v>9407</v>
      </c>
      <c r="C1037" t="s">
        <v>174</v>
      </c>
      <c r="D1037" t="s">
        <v>175</v>
      </c>
      <c r="E1037" t="s">
        <v>220</v>
      </c>
      <c r="F1037">
        <v>12</v>
      </c>
      <c r="G1037">
        <v>2017</v>
      </c>
      <c r="H1037">
        <v>7097</v>
      </c>
      <c r="I1037">
        <v>374</v>
      </c>
      <c r="J1037">
        <v>829</v>
      </c>
      <c r="K1037">
        <v>584</v>
      </c>
      <c r="L1037">
        <v>0</v>
      </c>
      <c r="M1037">
        <v>8884</v>
      </c>
      <c r="N1037">
        <v>38</v>
      </c>
    </row>
    <row r="1038" spans="1:14">
      <c r="A1038" t="str">
        <f t="shared" si="16"/>
        <v>9496.12</v>
      </c>
      <c r="B1038">
        <v>9496</v>
      </c>
      <c r="C1038" t="s">
        <v>71</v>
      </c>
      <c r="D1038" t="s">
        <v>21</v>
      </c>
      <c r="E1038" t="s">
        <v>220</v>
      </c>
      <c r="F1038">
        <v>12</v>
      </c>
      <c r="G1038">
        <v>2017</v>
      </c>
      <c r="H1038">
        <v>1057</v>
      </c>
      <c r="I1038">
        <v>235</v>
      </c>
      <c r="J1038">
        <v>237</v>
      </c>
      <c r="K1038">
        <v>0</v>
      </c>
      <c r="L1038">
        <v>0</v>
      </c>
      <c r="M1038">
        <v>1529</v>
      </c>
      <c r="N1038">
        <v>37</v>
      </c>
    </row>
    <row r="1039" spans="1:14">
      <c r="A1039" t="str">
        <f t="shared" si="16"/>
        <v>9497.12</v>
      </c>
      <c r="B1039">
        <v>9497</v>
      </c>
      <c r="C1039" t="s">
        <v>171</v>
      </c>
      <c r="D1039" t="s">
        <v>172</v>
      </c>
      <c r="E1039" t="s">
        <v>220</v>
      </c>
      <c r="F1039">
        <v>12</v>
      </c>
      <c r="G1039">
        <v>2017</v>
      </c>
      <c r="H1039">
        <v>1139</v>
      </c>
      <c r="I1039">
        <v>187</v>
      </c>
      <c r="J1039">
        <v>536</v>
      </c>
      <c r="K1039">
        <v>24</v>
      </c>
      <c r="L1039">
        <v>0</v>
      </c>
      <c r="M1039">
        <v>1886</v>
      </c>
      <c r="N1039">
        <v>41</v>
      </c>
    </row>
    <row r="1040" spans="1:14">
      <c r="A1040" t="str">
        <f t="shared" si="16"/>
        <v>9730.12</v>
      </c>
      <c r="B1040">
        <v>9730</v>
      </c>
      <c r="C1040" t="s">
        <v>57</v>
      </c>
      <c r="D1040" t="s">
        <v>58</v>
      </c>
      <c r="E1040" t="s">
        <v>220</v>
      </c>
      <c r="F1040">
        <v>12</v>
      </c>
      <c r="G1040">
        <v>2017</v>
      </c>
      <c r="H1040">
        <v>3071</v>
      </c>
      <c r="I1040">
        <v>379</v>
      </c>
      <c r="J1040">
        <v>272</v>
      </c>
      <c r="K1040">
        <v>363</v>
      </c>
      <c r="L1040">
        <v>0</v>
      </c>
      <c r="M1040">
        <v>4085</v>
      </c>
      <c r="N1040">
        <v>41</v>
      </c>
    </row>
    <row r="1041" spans="1:14">
      <c r="A1041" t="str">
        <f t="shared" si="16"/>
        <v>9792.12</v>
      </c>
      <c r="B1041">
        <v>9792</v>
      </c>
      <c r="C1041" t="s">
        <v>176</v>
      </c>
      <c r="D1041" t="s">
        <v>177</v>
      </c>
      <c r="E1041" t="s">
        <v>220</v>
      </c>
      <c r="F1041">
        <v>12</v>
      </c>
      <c r="G1041">
        <v>2017</v>
      </c>
      <c r="H1041">
        <v>2525</v>
      </c>
      <c r="I1041">
        <v>102</v>
      </c>
      <c r="J1041">
        <v>613</v>
      </c>
      <c r="K1041">
        <v>0</v>
      </c>
      <c r="L1041">
        <v>0</v>
      </c>
      <c r="M1041">
        <v>3240</v>
      </c>
      <c r="N1041">
        <v>34</v>
      </c>
    </row>
    <row r="1042" spans="1:14">
      <c r="A1042" t="str">
        <f t="shared" si="16"/>
        <v>9800.12</v>
      </c>
      <c r="B1042">
        <v>9800</v>
      </c>
      <c r="C1042" t="s">
        <v>45</v>
      </c>
      <c r="D1042" t="s">
        <v>46</v>
      </c>
      <c r="E1042" t="s">
        <v>220</v>
      </c>
      <c r="F1042">
        <v>12</v>
      </c>
      <c r="G1042">
        <v>2017</v>
      </c>
      <c r="H1042">
        <v>3706</v>
      </c>
      <c r="I1042">
        <v>388</v>
      </c>
      <c r="J1042">
        <v>424</v>
      </c>
      <c r="K1042">
        <v>403</v>
      </c>
      <c r="L1042">
        <v>0</v>
      </c>
      <c r="M1042">
        <v>4921</v>
      </c>
      <c r="N1042">
        <v>38</v>
      </c>
    </row>
    <row r="1043" spans="1:14">
      <c r="A1043" t="str">
        <f t="shared" si="16"/>
        <v>9901.12</v>
      </c>
      <c r="B1043">
        <v>9901</v>
      </c>
      <c r="C1043" t="s">
        <v>147</v>
      </c>
      <c r="D1043" t="s">
        <v>148</v>
      </c>
      <c r="E1043" t="s">
        <v>220</v>
      </c>
      <c r="F1043">
        <v>12</v>
      </c>
      <c r="G1043">
        <v>2017</v>
      </c>
      <c r="H1043">
        <v>1228</v>
      </c>
      <c r="I1043">
        <v>-18</v>
      </c>
      <c r="J1043">
        <v>-199</v>
      </c>
      <c r="K1043">
        <v>303</v>
      </c>
      <c r="L1043">
        <v>0</v>
      </c>
      <c r="M1043">
        <v>1314</v>
      </c>
      <c r="N1043">
        <v>38</v>
      </c>
    </row>
    <row r="1044" spans="1:14">
      <c r="A1044" t="str">
        <f t="shared" si="16"/>
        <v>10066.12</v>
      </c>
      <c r="B1044">
        <v>10066</v>
      </c>
      <c r="C1044" t="s">
        <v>173</v>
      </c>
      <c r="D1044" t="s">
        <v>39</v>
      </c>
      <c r="E1044" t="s">
        <v>220</v>
      </c>
      <c r="F1044">
        <v>12</v>
      </c>
      <c r="G1044">
        <v>2017</v>
      </c>
      <c r="H1044">
        <v>886</v>
      </c>
      <c r="I1044">
        <v>125</v>
      </c>
      <c r="J1044">
        <v>114</v>
      </c>
      <c r="K1044">
        <v>13</v>
      </c>
      <c r="L1044">
        <v>0</v>
      </c>
      <c r="M1044">
        <v>1138</v>
      </c>
      <c r="N1044">
        <v>38</v>
      </c>
    </row>
    <row r="1045" spans="1:14">
      <c r="A1045" t="str">
        <f t="shared" si="16"/>
        <v>10115.12</v>
      </c>
      <c r="B1045">
        <v>10115</v>
      </c>
      <c r="C1045" t="s">
        <v>178</v>
      </c>
      <c r="D1045" t="s">
        <v>29</v>
      </c>
      <c r="E1045" t="s">
        <v>220</v>
      </c>
      <c r="F1045">
        <v>12</v>
      </c>
      <c r="G1045">
        <v>2017</v>
      </c>
      <c r="H1045">
        <v>5581</v>
      </c>
      <c r="I1045">
        <v>302</v>
      </c>
      <c r="J1045">
        <v>351</v>
      </c>
      <c r="K1045">
        <v>640</v>
      </c>
      <c r="L1045">
        <v>0</v>
      </c>
      <c r="M1045">
        <v>6874</v>
      </c>
      <c r="N1045">
        <v>37</v>
      </c>
    </row>
    <row r="1046" spans="1:14">
      <c r="A1046" t="str">
        <f t="shared" si="16"/>
        <v>.</v>
      </c>
    </row>
    <row r="1047" spans="1:14">
      <c r="A1047" t="str">
        <f t="shared" si="16"/>
        <v>.</v>
      </c>
    </row>
    <row r="1048" spans="1:14">
      <c r="A1048" t="str">
        <f t="shared" si="16"/>
        <v>.</v>
      </c>
    </row>
    <row r="1049" spans="1:14">
      <c r="A1049" t="str">
        <f t="shared" si="16"/>
        <v>.</v>
      </c>
    </row>
    <row r="1050" spans="1:14">
      <c r="A1050" t="str">
        <f t="shared" si="16"/>
        <v>.</v>
      </c>
    </row>
    <row r="1051" spans="1:14">
      <c r="A1051" t="str">
        <f t="shared" si="16"/>
        <v>.</v>
      </c>
    </row>
    <row r="1052" spans="1:14">
      <c r="A1052" t="str">
        <f t="shared" si="16"/>
        <v>.</v>
      </c>
    </row>
    <row r="1053" spans="1:14">
      <c r="A1053" t="str">
        <f t="shared" si="16"/>
        <v>.</v>
      </c>
    </row>
    <row r="1054" spans="1:14">
      <c r="A1054" t="str">
        <f t="shared" si="16"/>
        <v>.</v>
      </c>
    </row>
    <row r="1055" spans="1:14">
      <c r="A1055" t="str">
        <f t="shared" si="16"/>
        <v>.</v>
      </c>
    </row>
    <row r="1056" spans="1:14">
      <c r="A1056" t="str">
        <f t="shared" si="16"/>
        <v>.</v>
      </c>
    </row>
    <row r="1057" spans="1:1">
      <c r="A1057" t="str">
        <f t="shared" si="16"/>
        <v>.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CONTROL</vt:lpstr>
      <vt:lpstr>CONTROL WORKINGS</vt:lpstr>
      <vt:lpstr>TRADE CLARINS 2018</vt:lpstr>
      <vt:lpstr>RETAIL 2018</vt:lpstr>
      <vt:lpstr>DATA TARGET</vt:lpstr>
      <vt:lpstr>DATA RETAIL 2018</vt:lpstr>
      <vt:lpstr>DATA RETAIL 2017</vt:lpstr>
      <vt:lpstr>DATA TRADE 2018</vt:lpstr>
      <vt:lpstr>DATA TRADE 2017</vt:lpstr>
      <vt:lpstr>'RETAIL 2018'!Print_Area</vt:lpstr>
      <vt:lpstr>'TRADE CLARINS 2018'!Print_Area</vt:lpstr>
    </vt:vector>
  </TitlesOfParts>
  <Company>CLARINS UK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S.EAKINS</dc:creator>
  <cp:lastModifiedBy>Administrator</cp:lastModifiedBy>
  <cp:lastPrinted>2017-01-11T12:25:57Z</cp:lastPrinted>
  <dcterms:created xsi:type="dcterms:W3CDTF">1999-01-20T08:29:57Z</dcterms:created>
  <dcterms:modified xsi:type="dcterms:W3CDTF">2018-04-20T13:36:48Z</dcterms:modified>
</cp:coreProperties>
</file>